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Z:\תמחורי פרויקטים\"/>
    </mc:Choice>
  </mc:AlternateContent>
  <xr:revisionPtr revIDLastSave="0" documentId="13_ncr:1_{FDFA9575-B5EA-4912-B9F0-F1F7AAFA76F0}" xr6:coauthVersionLast="47" xr6:coauthVersionMax="47" xr10:uidLastSave="{00000000-0000-0000-0000-000000000000}"/>
  <bookViews>
    <workbookView xWindow="20544" yWindow="0" windowWidth="20832" windowHeight="16656" firstSheet="1" activeTab="8" xr2:uid="{00000000-000D-0000-FFFF-FFFF00000000}"/>
  </bookViews>
  <sheets>
    <sheet name="שערי מטבעות ועלות מתקנים" sheetId="1" r:id="rId1"/>
    <sheet name="ארהב " sheetId="2" r:id="rId2"/>
    <sheet name="הולנד" sheetId="3" r:id="rId3"/>
    <sheet name="צרפת" sheetId="4" r:id="rId4"/>
    <sheet name="קוריאה" sheetId="5" r:id="rId5"/>
    <sheet name="fhs " sheetId="6" r:id="rId6"/>
    <sheet name="פולין" sheetId="7" r:id="rId7"/>
    <sheet name="התקנת הגן" sheetId="8" r:id="rId8"/>
    <sheet name="ריכוז" sheetId="9" r:id="rId9"/>
    <sheet name="תשתיות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4" roundtripDataSignature="AMtx7mjLiE8T70RmYalZAGjwEZ1tBZYGOQ=="/>
    </ext>
  </extLst>
</workbook>
</file>

<file path=xl/calcChain.xml><?xml version="1.0" encoding="utf-8"?>
<calcChain xmlns="http://schemas.openxmlformats.org/spreadsheetml/2006/main">
  <c r="E6" i="7" l="1"/>
  <c r="K32" i="9"/>
  <c r="E4" i="7"/>
  <c r="E5" i="7"/>
  <c r="F23" i="4" l="1"/>
  <c r="F22" i="4"/>
  <c r="F21" i="4"/>
  <c r="F20" i="4"/>
  <c r="F18" i="4"/>
  <c r="G40" i="9" l="1"/>
  <c r="G42" i="9" l="1"/>
  <c r="G43" i="9" s="1"/>
  <c r="G44" i="9" s="1"/>
  <c r="M26" i="9" l="1"/>
  <c r="G33" i="9"/>
  <c r="F5" i="3"/>
  <c r="F36" i="10"/>
  <c r="F35" i="10"/>
  <c r="F34" i="10"/>
  <c r="F33" i="10"/>
  <c r="F32" i="10"/>
  <c r="F27" i="10"/>
  <c r="F26" i="10"/>
  <c r="F25" i="10"/>
  <c r="F24" i="10"/>
  <c r="F23" i="10"/>
  <c r="F22" i="10"/>
  <c r="F21" i="10"/>
  <c r="E20" i="10"/>
  <c r="F20" i="10" s="1"/>
  <c r="F19" i="10"/>
  <c r="F18" i="10"/>
  <c r="F16" i="10"/>
  <c r="F15" i="10"/>
  <c r="F14" i="10"/>
  <c r="E6" i="10"/>
  <c r="F6" i="10" s="1"/>
  <c r="E5" i="10"/>
  <c r="F5" i="10" s="1"/>
  <c r="D18" i="2" l="1"/>
  <c r="D18" i="3"/>
  <c r="D25" i="4"/>
  <c r="D18" i="5"/>
  <c r="D18" i="6"/>
  <c r="D21" i="7"/>
  <c r="D6" i="1"/>
  <c r="E6" i="1" s="1"/>
  <c r="F31" i="9"/>
  <c r="F5" i="4"/>
  <c r="F14" i="4"/>
  <c r="F15" i="4"/>
  <c r="C17" i="9"/>
  <c r="C16" i="9"/>
  <c r="C15" i="9"/>
  <c r="C14" i="9"/>
  <c r="C13" i="9"/>
  <c r="C12" i="9"/>
  <c r="C11" i="9"/>
  <c r="C10" i="9"/>
  <c r="C9" i="9"/>
  <c r="C8" i="9"/>
  <c r="C7" i="9"/>
  <c r="C6" i="9"/>
  <c r="J20" i="8"/>
  <c r="J14" i="8"/>
  <c r="J13" i="8"/>
  <c r="J12" i="8"/>
  <c r="J11" i="8"/>
  <c r="J10" i="8"/>
  <c r="J9" i="8"/>
  <c r="J8" i="8"/>
  <c r="J7" i="8"/>
  <c r="J6" i="8"/>
  <c r="J5" i="8"/>
  <c r="J4" i="8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24" i="4"/>
  <c r="F19" i="4"/>
  <c r="F17" i="4"/>
  <c r="F16" i="4"/>
  <c r="F13" i="4"/>
  <c r="F12" i="4"/>
  <c r="F11" i="4"/>
  <c r="F10" i="4"/>
  <c r="F9" i="4"/>
  <c r="F8" i="4"/>
  <c r="F7" i="4"/>
  <c r="F6" i="4"/>
  <c r="F17" i="3"/>
  <c r="F16" i="3"/>
  <c r="F15" i="3"/>
  <c r="F14" i="3"/>
  <c r="F13" i="3"/>
  <c r="F12" i="3"/>
  <c r="F11" i="3"/>
  <c r="F10" i="3"/>
  <c r="F9" i="3"/>
  <c r="F8" i="3"/>
  <c r="F7" i="3"/>
  <c r="F6" i="3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D5" i="1"/>
  <c r="E5" i="1" s="1"/>
  <c r="D4" i="1"/>
  <c r="E4" i="1" s="1"/>
  <c r="G3" i="2" s="1"/>
  <c r="F18" i="3" l="1"/>
  <c r="G3" i="3"/>
  <c r="G3" i="4"/>
  <c r="F18" i="5"/>
  <c r="F18" i="6"/>
  <c r="F18" i="2"/>
  <c r="G2" i="7"/>
  <c r="F21" i="7"/>
  <c r="F25" i="4"/>
  <c r="G5" i="2"/>
  <c r="G3" i="5"/>
  <c r="G3" i="6"/>
  <c r="G16" i="3" l="1"/>
  <c r="H16" i="3" s="1"/>
  <c r="J16" i="3" s="1"/>
  <c r="G8" i="3"/>
  <c r="H8" i="3" s="1"/>
  <c r="J8" i="3" s="1"/>
  <c r="G5" i="3"/>
  <c r="H5" i="3" s="1"/>
  <c r="J5" i="3" s="1"/>
  <c r="G24" i="4"/>
  <c r="J24" i="4" s="1"/>
  <c r="G23" i="4"/>
  <c r="J23" i="4" s="1"/>
  <c r="G22" i="4"/>
  <c r="J22" i="4" s="1"/>
  <c r="G21" i="4"/>
  <c r="J21" i="4" s="1"/>
  <c r="G20" i="4"/>
  <c r="J20" i="4" s="1"/>
  <c r="G18" i="4"/>
  <c r="J18" i="4" s="1"/>
  <c r="G19" i="4"/>
  <c r="J19" i="4" s="1"/>
  <c r="G14" i="4"/>
  <c r="J14" i="4" s="1"/>
  <c r="G10" i="4"/>
  <c r="J10" i="4" s="1"/>
  <c r="G15" i="4"/>
  <c r="J15" i="4" s="1"/>
  <c r="G17" i="3"/>
  <c r="H17" i="3" s="1"/>
  <c r="J17" i="3" s="1"/>
  <c r="G6" i="3"/>
  <c r="H6" i="3" s="1"/>
  <c r="J6" i="3" s="1"/>
  <c r="G15" i="3"/>
  <c r="H15" i="3" s="1"/>
  <c r="J15" i="3" s="1"/>
  <c r="G13" i="3"/>
  <c r="H13" i="3" s="1"/>
  <c r="J13" i="3" s="1"/>
  <c r="G14" i="3"/>
  <c r="H14" i="3" s="1"/>
  <c r="J14" i="3" s="1"/>
  <c r="G11" i="3"/>
  <c r="H11" i="3" s="1"/>
  <c r="J11" i="3" s="1"/>
  <c r="G12" i="3"/>
  <c r="H12" i="3" s="1"/>
  <c r="J12" i="3" s="1"/>
  <c r="G9" i="3"/>
  <c r="H9" i="3" s="1"/>
  <c r="J9" i="3" s="1"/>
  <c r="G10" i="3"/>
  <c r="H10" i="3" s="1"/>
  <c r="J10" i="3" s="1"/>
  <c r="G7" i="3"/>
  <c r="H7" i="3" s="1"/>
  <c r="J7" i="3" s="1"/>
  <c r="G11" i="4"/>
  <c r="J11" i="4" s="1"/>
  <c r="G9" i="4"/>
  <c r="J9" i="4" s="1"/>
  <c r="G6" i="4"/>
  <c r="J6" i="4" s="1"/>
  <c r="G17" i="4"/>
  <c r="J17" i="4" s="1"/>
  <c r="G7" i="4"/>
  <c r="J7" i="4" s="1"/>
  <c r="I31" i="9" s="1"/>
  <c r="G12" i="4"/>
  <c r="J12" i="4" s="1"/>
  <c r="G13" i="4"/>
  <c r="J13" i="4" s="1"/>
  <c r="G5" i="4"/>
  <c r="J5" i="4" s="1"/>
  <c r="G16" i="4"/>
  <c r="J16" i="4" s="1"/>
  <c r="G8" i="4"/>
  <c r="J8" i="4" s="1"/>
  <c r="G18" i="7"/>
  <c r="J18" i="7" s="1"/>
  <c r="K18" i="7" s="1"/>
  <c r="G16" i="7"/>
  <c r="J16" i="7" s="1"/>
  <c r="K16" i="7" s="1"/>
  <c r="G14" i="7"/>
  <c r="J14" i="7" s="1"/>
  <c r="G7" i="7"/>
  <c r="J7" i="7" s="1"/>
  <c r="G5" i="7"/>
  <c r="J5" i="7" s="1"/>
  <c r="G15" i="7"/>
  <c r="J15" i="7" s="1"/>
  <c r="G4" i="7"/>
  <c r="J4" i="7" s="1"/>
  <c r="G20" i="7"/>
  <c r="J20" i="7" s="1"/>
  <c r="G11" i="7"/>
  <c r="J11" i="7" s="1"/>
  <c r="G9" i="7"/>
  <c r="J9" i="7" s="1"/>
  <c r="G12" i="7"/>
  <c r="J12" i="7" s="1"/>
  <c r="I32" i="9" s="1"/>
  <c r="G10" i="7"/>
  <c r="J10" i="7" s="1"/>
  <c r="G8" i="7"/>
  <c r="J8" i="7" s="1"/>
  <c r="G17" i="7"/>
  <c r="J17" i="7" s="1"/>
  <c r="K17" i="7" s="1"/>
  <c r="G13" i="7"/>
  <c r="J13" i="7" s="1"/>
  <c r="I33" i="9" s="1"/>
  <c r="G6" i="7"/>
  <c r="J6" i="7" s="1"/>
  <c r="G19" i="7"/>
  <c r="J19" i="7" s="1"/>
  <c r="G17" i="6"/>
  <c r="H17" i="6" s="1"/>
  <c r="J17" i="6" s="1"/>
  <c r="G16" i="6"/>
  <c r="H16" i="6" s="1"/>
  <c r="J16" i="6" s="1"/>
  <c r="G15" i="6"/>
  <c r="H15" i="6" s="1"/>
  <c r="J15" i="6" s="1"/>
  <c r="G14" i="6"/>
  <c r="H14" i="6" s="1"/>
  <c r="J14" i="6" s="1"/>
  <c r="G13" i="6"/>
  <c r="H13" i="6" s="1"/>
  <c r="J13" i="6" s="1"/>
  <c r="G12" i="6"/>
  <c r="H12" i="6" s="1"/>
  <c r="J12" i="6" s="1"/>
  <c r="G11" i="6"/>
  <c r="H11" i="6" s="1"/>
  <c r="J11" i="6" s="1"/>
  <c r="G10" i="6"/>
  <c r="H10" i="6" s="1"/>
  <c r="J10" i="6" s="1"/>
  <c r="G9" i="6"/>
  <c r="H9" i="6" s="1"/>
  <c r="J9" i="6" s="1"/>
  <c r="G8" i="6"/>
  <c r="H8" i="6" s="1"/>
  <c r="J8" i="6" s="1"/>
  <c r="G7" i="6"/>
  <c r="H7" i="6" s="1"/>
  <c r="J7" i="6" s="1"/>
  <c r="G6" i="6"/>
  <c r="H6" i="6" s="1"/>
  <c r="J6" i="6" s="1"/>
  <c r="G5" i="6"/>
  <c r="H5" i="6" s="1"/>
  <c r="J5" i="6" s="1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H5" i="5" s="1"/>
  <c r="J5" i="5" s="1"/>
  <c r="G16" i="2"/>
  <c r="J16" i="2" s="1"/>
  <c r="G12" i="2"/>
  <c r="J12" i="2" s="1"/>
  <c r="G8" i="2"/>
  <c r="J8" i="2" s="1"/>
  <c r="G17" i="2"/>
  <c r="J17" i="2" s="1"/>
  <c r="G13" i="2"/>
  <c r="J13" i="2" s="1"/>
  <c r="G9" i="2"/>
  <c r="J9" i="2" s="1"/>
  <c r="J5" i="2"/>
  <c r="G14" i="2"/>
  <c r="J14" i="2" s="1"/>
  <c r="G10" i="2"/>
  <c r="J10" i="2" s="1"/>
  <c r="G6" i="2"/>
  <c r="J6" i="2" s="1"/>
  <c r="G15" i="2"/>
  <c r="J15" i="2" s="1"/>
  <c r="G11" i="2"/>
  <c r="J11" i="2" s="1"/>
  <c r="G7" i="2"/>
  <c r="J7" i="2" s="1"/>
  <c r="J21" i="7" l="1"/>
  <c r="J25" i="4"/>
  <c r="K14" i="7"/>
  <c r="I34" i="9"/>
  <c r="I35" i="9" s="1"/>
  <c r="G10" i="9"/>
  <c r="K15" i="7"/>
  <c r="K6" i="7"/>
  <c r="K8" i="4"/>
  <c r="K7" i="4"/>
  <c r="K6" i="4"/>
  <c r="K4" i="7"/>
  <c r="K5" i="4"/>
  <c r="K5" i="7"/>
  <c r="J18" i="3"/>
  <c r="J21" i="3" s="1"/>
  <c r="G9" i="9" s="1"/>
  <c r="J18" i="2"/>
  <c r="J21" i="2" s="1"/>
  <c r="G7" i="9" s="1"/>
  <c r="H6" i="5"/>
  <c r="J6" i="5" s="1"/>
  <c r="J18" i="6"/>
  <c r="J21" i="6" s="1"/>
  <c r="G15" i="9" s="1"/>
  <c r="G8" i="9" l="1"/>
  <c r="I8" i="9" s="1"/>
  <c r="G16" i="8"/>
  <c r="J16" i="8" s="1"/>
  <c r="G6" i="9"/>
  <c r="I10" i="9"/>
  <c r="G17" i="8"/>
  <c r="J17" i="8" s="1"/>
  <c r="J28" i="4"/>
  <c r="G11" i="9" s="1"/>
  <c r="J24" i="7"/>
  <c r="G17" i="9" s="1"/>
  <c r="H7" i="5"/>
  <c r="J7" i="5" s="1"/>
  <c r="G19" i="8"/>
  <c r="J19" i="8" s="1"/>
  <c r="G16" i="9"/>
  <c r="G15" i="8"/>
  <c r="J15" i="8" s="1"/>
  <c r="G14" i="9"/>
  <c r="I16" i="9" l="1"/>
  <c r="H8" i="5"/>
  <c r="J8" i="5" s="1"/>
  <c r="I6" i="9"/>
  <c r="H9" i="5" l="1"/>
  <c r="J9" i="5" s="1"/>
  <c r="H10" i="5" l="1"/>
  <c r="H11" i="5" s="1"/>
  <c r="J10" i="5" l="1"/>
  <c r="J11" i="5"/>
  <c r="H12" i="5"/>
  <c r="J12" i="5" l="1"/>
  <c r="H13" i="5"/>
  <c r="J13" i="5" l="1"/>
  <c r="H14" i="5"/>
  <c r="J14" i="5" l="1"/>
  <c r="H15" i="5"/>
  <c r="J15" i="5" l="1"/>
  <c r="H16" i="5"/>
  <c r="J16" i="5" l="1"/>
  <c r="H17" i="5"/>
  <c r="J17" i="5" s="1"/>
  <c r="J18" i="5" l="1"/>
  <c r="G18" i="8" l="1"/>
  <c r="J18" i="8" s="1"/>
  <c r="J21" i="8" s="1"/>
  <c r="J21" i="5"/>
  <c r="G12" i="9"/>
  <c r="L7" i="9" s="1"/>
  <c r="G13" i="9" l="1"/>
  <c r="L8" i="9" s="1"/>
  <c r="I12" i="9"/>
  <c r="I17" i="9" s="1"/>
  <c r="G18" i="9"/>
  <c r="G19" i="9" l="1"/>
  <c r="G20" i="9" s="1"/>
  <c r="G21" i="9" s="1"/>
  <c r="G31" i="9" s="1"/>
  <c r="G34" i="9" s="1"/>
  <c r="L9" i="9"/>
  <c r="G23" i="9" l="1"/>
  <c r="G27" i="9"/>
  <c r="G25" i="9"/>
  <c r="G29" i="9"/>
  <c r="H21" i="9" l="1"/>
  <c r="I21" i="9" s="1"/>
  <c r="M24" i="9" s="1"/>
  <c r="M27" i="9" s="1"/>
  <c r="M28" i="9" l="1"/>
  <c r="I18" i="9"/>
  <c r="L6" i="9"/>
  <c r="L11" i="9" s="1"/>
</calcChain>
</file>

<file path=xl/sharedStrings.xml><?xml version="1.0" encoding="utf-8"?>
<sst xmlns="http://schemas.openxmlformats.org/spreadsheetml/2006/main" count="323" uniqueCount="137">
  <si>
    <t>עמלות בנקים</t>
  </si>
  <si>
    <t>שער קניה הגבוה</t>
  </si>
  <si>
    <t>תאריך</t>
  </si>
  <si>
    <t>דולר אמריקאי</t>
  </si>
  <si>
    <t>יורו</t>
  </si>
  <si>
    <t>זלוטי</t>
  </si>
  <si>
    <t>הנחה</t>
  </si>
  <si>
    <t>דולר</t>
  </si>
  <si>
    <t>רק בצהוב לעדכן פרטים</t>
  </si>
  <si>
    <t>שם הפרוייקט</t>
  </si>
  <si>
    <t>_______________________________</t>
  </si>
  <si>
    <t>שם הקבלן</t>
  </si>
  <si>
    <t>________</t>
  </si>
  <si>
    <t>_________</t>
  </si>
  <si>
    <t>שער $</t>
  </si>
  <si>
    <t>מס'</t>
  </si>
  <si>
    <t>שם המתקן</t>
  </si>
  <si>
    <t>מק"ט</t>
  </si>
  <si>
    <t>כמות</t>
  </si>
  <si>
    <t>מחיר ב $ במפעל הצעה כתובה</t>
  </si>
  <si>
    <t>מחיר ב ₪ במפעל הצעה כתובה</t>
  </si>
  <si>
    <t>שיפורים בארץ</t>
  </si>
  <si>
    <t>סה"כ</t>
  </si>
  <si>
    <t>סה"כ מתקנים</t>
  </si>
  <si>
    <t>סה"כ עלות מתקנים בשער המפעל מארה"ב</t>
  </si>
  <si>
    <t>הובלה מארה"ב</t>
  </si>
  <si>
    <t>מחיר מכולה</t>
  </si>
  <si>
    <t>הובלה ימית</t>
  </si>
  <si>
    <t>הובלה חלקית</t>
  </si>
  <si>
    <t>הובלה במכולה ביחס לערך הסחורה</t>
  </si>
  <si>
    <t>סה"כ עלות הובלות</t>
  </si>
  <si>
    <t>שער יורו</t>
  </si>
  <si>
    <t>מחיר ב יורו במפעל הצעה כתובה</t>
  </si>
  <si>
    <t xml:space="preserve">סה"כ עלות מתקנים בשער המפעל </t>
  </si>
  <si>
    <t>הובלה מהולנד</t>
  </si>
  <si>
    <t>הובלה מצרפת</t>
  </si>
  <si>
    <t>סה"כ עלות מתקנים בשער המפעל מקוריאה</t>
  </si>
  <si>
    <t>הובלה מקוריאה</t>
  </si>
  <si>
    <t xml:space="preserve">מחיר ביורו בשער  המפעל </t>
  </si>
  <si>
    <t xml:space="preserve">מחיר ב ₪ במפעל  </t>
  </si>
  <si>
    <t xml:space="preserve">סה"כ עלות מתקנים </t>
  </si>
  <si>
    <t>הובלה מגרמניה</t>
  </si>
  <si>
    <t>שער זלוטי</t>
  </si>
  <si>
    <t>מחיר בזלוטי במפעל הצעה כתובה</t>
  </si>
  <si>
    <t>סה"כ עלות מתקנים בשער המפעל פולין</t>
  </si>
  <si>
    <t>הובלת מתקנים מפולין</t>
  </si>
  <si>
    <t>תאור</t>
  </si>
  <si>
    <t>יחידה</t>
  </si>
  <si>
    <t>מחיר</t>
  </si>
  <si>
    <t>צוות התקנה לפריקה</t>
  </si>
  <si>
    <t>יו"ע</t>
  </si>
  <si>
    <t>צוות התקנה להובלה ותחילת התקנה</t>
  </si>
  <si>
    <t xml:space="preserve">צוות התקנה </t>
  </si>
  <si>
    <t>צוות סילוק ליקויים</t>
  </si>
  <si>
    <t>צוות אישור מכון תקנים</t>
  </si>
  <si>
    <t>מחפרון</t>
  </si>
  <si>
    <t>מכולה לפינוי</t>
  </si>
  <si>
    <t>מנוף גדול</t>
  </si>
  <si>
    <t>במת הרמה</t>
  </si>
  <si>
    <t>שבוע</t>
  </si>
  <si>
    <t>משאבת בטון</t>
  </si>
  <si>
    <t>ארצות הברית</t>
  </si>
  <si>
    <t>הולנד</t>
  </si>
  <si>
    <t>צרפת</t>
  </si>
  <si>
    <t>קוריאה</t>
  </si>
  <si>
    <t>פולין</t>
  </si>
  <si>
    <t>סה"כ עלות התקנה</t>
  </si>
  <si>
    <t>_______</t>
  </si>
  <si>
    <t>ריכוז</t>
  </si>
  <si>
    <t>מסד</t>
  </si>
  <si>
    <t>מדינה</t>
  </si>
  <si>
    <t>ארה"ב</t>
  </si>
  <si>
    <t>קומפלט</t>
  </si>
  <si>
    <t>fhs</t>
  </si>
  <si>
    <t>עלות מתקנים בלבד</t>
  </si>
  <si>
    <t>התקנת הגן</t>
  </si>
  <si>
    <t>מקדם עיסקה</t>
  </si>
  <si>
    <t>ב.צ.מ.</t>
  </si>
  <si>
    <t>מחיר מתקני משחק</t>
  </si>
  <si>
    <t>תקורה</t>
  </si>
  <si>
    <t>שיווק</t>
  </si>
  <si>
    <t>משכ"ל מתווך</t>
  </si>
  <si>
    <t>רווח + ביטוח</t>
  </si>
  <si>
    <t>הובלה ימים</t>
  </si>
  <si>
    <t>מקדם</t>
  </si>
  <si>
    <t>מ"ר</t>
  </si>
  <si>
    <t>תוספות</t>
  </si>
  <si>
    <t>טבלה מרכזת</t>
  </si>
  <si>
    <t>סה"כ הובלה</t>
  </si>
  <si>
    <t>סה"כ התקנה</t>
  </si>
  <si>
    <t>סה"כ ההצעה</t>
  </si>
  <si>
    <t>סעיפים לחישוב תשתיות - עלות בלבד ללא רווח</t>
  </si>
  <si>
    <t>מעודכן 1.1.2024</t>
  </si>
  <si>
    <t>פריט</t>
  </si>
  <si>
    <t>מצע בולם דשא כולל תוספת מילוי חול</t>
  </si>
  <si>
    <t>כולל עליית מחיר 2024</t>
  </si>
  <si>
    <t>אבן עיוורים בדשא</t>
  </si>
  <si>
    <t>מ"א</t>
  </si>
  <si>
    <t>מצע בולם גומי 50/50</t>
  </si>
  <si>
    <t>לפני עליית מחיר 2024</t>
  </si>
  <si>
    <t>מצע בולם גומי 70/30</t>
  </si>
  <si>
    <t>מצע בולם גומי TPV</t>
  </si>
  <si>
    <t>אבן עיוורים בגומי</t>
  </si>
  <si>
    <t>הצללה מפרשים</t>
  </si>
  <si>
    <t>הכנה לעמוד תאורה</t>
  </si>
  <si>
    <t>יח'</t>
  </si>
  <si>
    <t>מעקה בטיחות כולל הובלה והתקנה</t>
  </si>
  <si>
    <t>ספסל</t>
  </si>
  <si>
    <t>אשפתון</t>
  </si>
  <si>
    <t>שולחן קקל ערן דקים והצללות</t>
  </si>
  <si>
    <t>יועץ בטיחות נגישות</t>
  </si>
  <si>
    <t>יציקת בטון על כל השטח לעובי 10 ס"מ</t>
  </si>
  <si>
    <t>הכנת שרוולים לתאורה ותקשורת כולל חפירה צינור 50 והארקה</t>
  </si>
  <si>
    <t>אבן גן כולל הובלה ועבודה</t>
  </si>
  <si>
    <t>אבן משתלבת כולל הובלה ועבודה</t>
  </si>
  <si>
    <t>מכולת פינוי 8 מ"ק</t>
  </si>
  <si>
    <t>משאבת בטון עד 10 קוב ראשונים</t>
  </si>
  <si>
    <t>חפירה ופינוי במכולה. בד"כ עומק חפירה 15 ס"מ.</t>
  </si>
  <si>
    <t>מ"ק</t>
  </si>
  <si>
    <t>מצעים. עומק בד"כ 15 ס"מ</t>
  </si>
  <si>
    <t xml:space="preserve"> מיניפיץ 13*18+מצע בולם דשא- 234מ"ר(דשא עוז)</t>
  </si>
  <si>
    <t>שולחן טניס</t>
  </si>
  <si>
    <t>משחק רצפה סולמות ונחשים</t>
  </si>
  <si>
    <t>משחק רצפה תולעת מספרים</t>
  </si>
  <si>
    <t>משחק רצפה ים יבשה</t>
  </si>
  <si>
    <t>עובי בטון להתקנה שטוחה 12-15 ס"מ</t>
  </si>
  <si>
    <t>שטח מתקני משחק</t>
  </si>
  <si>
    <t>עלות מתקנים</t>
  </si>
  <si>
    <t>עלות גומי</t>
  </si>
  <si>
    <t>עמלת מוריה 8%</t>
  </si>
  <si>
    <t>גומי בשטח מתקני משחק</t>
  </si>
  <si>
    <t>רווח</t>
  </si>
  <si>
    <t>כושר</t>
  </si>
  <si>
    <t>(תקציב 1500000)</t>
  </si>
  <si>
    <t>גן הנחש</t>
  </si>
  <si>
    <t>יש</t>
  </si>
  <si>
    <t>דשא סינטטי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</si>
</sst>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 * #,##0.00_ ;_ * \-#,##0.00_ ;_ * &quot;-&quot;??_ ;_ @_ "/>
    <numFmt numFmtId="164" formatCode="[$ZAL]\ #,##0"/>
    <numFmt numFmtId="165" formatCode="&quot;₪&quot;\ #,##0"/>
    <numFmt numFmtId="166" formatCode="[$EUR]\ #,##0"/>
    <numFmt numFmtId="167" formatCode="0.0%"/>
    <numFmt numFmtId="168" formatCode="[$€-2]\ #,##0"/>
    <numFmt numFmtId="169" formatCode="#,##0.000"/>
    <numFmt numFmtId="170" formatCode="_ * #,##0_ ;_ * \-#,##0_ ;_ * &quot;-&quot;??_ ;_ @_ "/>
    <numFmt numFmtId="171" formatCode="#,##0.0"/>
  </numFmts>
  <fonts count="31" x14ac:knownFonts="1">
    <font>
      <sz val="11"/>
      <color theme="1"/>
      <name val="Arial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charset val="177"/>
    </font>
    <font>
      <b/>
      <sz val="12"/>
      <color theme="1"/>
      <name val="Calibri"/>
      <family val="2"/>
      <charset val="177"/>
    </font>
    <font>
      <sz val="12"/>
      <color theme="1"/>
      <name val="Arial"/>
      <family val="2"/>
      <charset val="177"/>
    </font>
    <font>
      <b/>
      <sz val="12"/>
      <color rgb="FFFF0000"/>
      <name val="Calibri"/>
      <family val="2"/>
      <charset val="177"/>
    </font>
    <font>
      <b/>
      <sz val="12"/>
      <color rgb="FF000000"/>
      <name val="Calibri"/>
      <family val="2"/>
      <charset val="177"/>
    </font>
    <font>
      <sz val="12"/>
      <color rgb="FF000000"/>
      <name val="Arial"/>
      <family val="2"/>
      <charset val="177"/>
    </font>
    <font>
      <sz val="12"/>
      <color rgb="FF000000"/>
      <name val="Calibri"/>
      <family val="2"/>
      <charset val="177"/>
    </font>
    <font>
      <sz val="12"/>
      <color rgb="FFFF0000"/>
      <name val="Calibri"/>
      <family val="2"/>
      <charset val="177"/>
    </font>
    <font>
      <b/>
      <sz val="12"/>
      <name val="Calibri"/>
      <family val="2"/>
      <charset val="177"/>
    </font>
    <font>
      <sz val="12"/>
      <name val="Calibri"/>
      <family val="2"/>
      <charset val="177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charset val="177"/>
    </font>
    <font>
      <sz val="10"/>
      <color theme="1"/>
      <name val="Arial"/>
      <family val="2"/>
    </font>
    <font>
      <sz val="10"/>
      <name val="Calibri"/>
      <family val="2"/>
      <charset val="177"/>
    </font>
    <font>
      <b/>
      <u/>
      <sz val="16"/>
      <color rgb="FFFF0000"/>
      <name val="Calibri"/>
      <family val="2"/>
    </font>
    <font>
      <b/>
      <sz val="14"/>
      <color rgb="FFFF0000"/>
      <name val="Calibri"/>
      <family val="2"/>
      <charset val="177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</font>
    <font>
      <b/>
      <sz val="11"/>
      <color rgb="FF000000"/>
      <name val="Arial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8" tint="0.79998168889431442"/>
        <bgColor rgb="FFFFFF00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164" fontId="0" fillId="0" borderId="0"/>
    <xf numFmtId="43" fontId="27" fillId="0" borderId="0" applyFont="0" applyFill="0" applyBorder="0" applyAlignment="0" applyProtection="0"/>
  </cellStyleXfs>
  <cellXfs count="168">
    <xf numFmtId="164" fontId="0" fillId="0" borderId="0" xfId="0"/>
    <xf numFmtId="0" fontId="1" fillId="0" borderId="0" xfId="0" applyNumberFormat="1" applyFont="1"/>
    <xf numFmtId="164" fontId="1" fillId="0" borderId="0" xfId="0" applyFont="1" applyAlignment="1">
      <alignment horizontal="right" wrapText="1"/>
    </xf>
    <xf numFmtId="10" fontId="1" fillId="0" borderId="0" xfId="0" applyNumberFormat="1" applyFont="1"/>
    <xf numFmtId="14" fontId="1" fillId="0" borderId="0" xfId="0" applyNumberFormat="1" applyFont="1"/>
    <xf numFmtId="164" fontId="1" fillId="0" borderId="1" xfId="0" applyFont="1" applyBorder="1"/>
    <xf numFmtId="2" fontId="1" fillId="2" borderId="1" xfId="0" applyNumberFormat="1" applyFont="1" applyFill="1" applyBorder="1"/>
    <xf numFmtId="0" fontId="1" fillId="0" borderId="1" xfId="0" applyNumberFormat="1" applyFont="1" applyBorder="1"/>
    <xf numFmtId="2" fontId="1" fillId="0" borderId="1" xfId="0" applyNumberFormat="1" applyFont="1" applyBorder="1"/>
    <xf numFmtId="0" fontId="1" fillId="2" borderId="1" xfId="0" applyNumberFormat="1" applyFont="1" applyFill="1" applyBorder="1"/>
    <xf numFmtId="3" fontId="1" fillId="0" borderId="1" xfId="0" applyNumberFormat="1" applyFont="1" applyBorder="1"/>
    <xf numFmtId="3" fontId="1" fillId="0" borderId="0" xfId="0" applyNumberFormat="1" applyFont="1"/>
    <xf numFmtId="164" fontId="2" fillId="0" borderId="0" xfId="0" applyFont="1"/>
    <xf numFmtId="3" fontId="2" fillId="0" borderId="0" xfId="0" applyNumberFormat="1" applyFont="1"/>
    <xf numFmtId="164" fontId="1" fillId="2" borderId="1" xfId="0" applyFont="1" applyFill="1" applyBorder="1"/>
    <xf numFmtId="3" fontId="3" fillId="0" borderId="0" xfId="0" applyNumberFormat="1" applyFont="1"/>
    <xf numFmtId="1" fontId="1" fillId="0" borderId="0" xfId="0" applyNumberFormat="1" applyFont="1"/>
    <xf numFmtId="1" fontId="4" fillId="0" borderId="0" xfId="0" applyNumberFormat="1" applyFont="1"/>
    <xf numFmtId="1" fontId="1" fillId="0" borderId="0" xfId="0" applyNumberFormat="1" applyFont="1" applyAlignment="1">
      <alignment horizontal="center" wrapText="1"/>
    </xf>
    <xf numFmtId="1" fontId="1" fillId="0" borderId="0" xfId="0" applyNumberFormat="1" applyFont="1" applyAlignment="1">
      <alignment wrapText="1"/>
    </xf>
    <xf numFmtId="1" fontId="1" fillId="0" borderId="1" xfId="0" applyNumberFormat="1" applyFont="1" applyBorder="1" applyAlignment="1">
      <alignment horizontal="center"/>
    </xf>
    <xf numFmtId="1" fontId="1" fillId="2" borderId="1" xfId="0" applyNumberFormat="1" applyFont="1" applyFill="1" applyBorder="1"/>
    <xf numFmtId="3" fontId="1" fillId="2" borderId="1" xfId="0" applyNumberFormat="1" applyFont="1" applyFill="1" applyBorder="1"/>
    <xf numFmtId="3" fontId="1" fillId="0" borderId="0" xfId="0" applyNumberFormat="1" applyFont="1" applyAlignment="1">
      <alignment horizontal="right" wrapText="1"/>
    </xf>
    <xf numFmtId="1" fontId="2" fillId="0" borderId="0" xfId="0" applyNumberFormat="1" applyFont="1"/>
    <xf numFmtId="2" fontId="1" fillId="0" borderId="1" xfId="0" applyNumberFormat="1" applyFont="1" applyBorder="1" applyAlignment="1">
      <alignment horizontal="right" wrapText="1"/>
    </xf>
    <xf numFmtId="164" fontId="1" fillId="0" borderId="1" xfId="0" applyFont="1" applyBorder="1" applyAlignment="1">
      <alignment horizontal="right" wrapText="1"/>
    </xf>
    <xf numFmtId="9" fontId="1" fillId="0" borderId="0" xfId="0" applyNumberFormat="1" applyFont="1"/>
    <xf numFmtId="9" fontId="1" fillId="0" borderId="1" xfId="0" applyNumberFormat="1" applyFont="1" applyBorder="1"/>
    <xf numFmtId="4" fontId="2" fillId="0" borderId="0" xfId="0" applyNumberFormat="1" applyFont="1"/>
    <xf numFmtId="3" fontId="1" fillId="0" borderId="0" xfId="0" applyNumberFormat="1" applyFont="1" applyAlignment="1">
      <alignment horizontal="center" wrapText="1"/>
    </xf>
    <xf numFmtId="3" fontId="1" fillId="0" borderId="0" xfId="0" applyNumberFormat="1" applyFont="1" applyAlignment="1">
      <alignment wrapText="1"/>
    </xf>
    <xf numFmtId="3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/>
    <xf numFmtId="165" fontId="1" fillId="2" borderId="1" xfId="0" applyNumberFormat="1" applyFont="1" applyFill="1" applyBorder="1"/>
    <xf numFmtId="166" fontId="1" fillId="0" borderId="1" xfId="0" applyNumberFormat="1" applyFont="1" applyBorder="1" applyAlignment="1">
      <alignment shrinkToFit="1"/>
    </xf>
    <xf numFmtId="3" fontId="6" fillId="0" borderId="0" xfId="0" applyNumberFormat="1" applyFont="1"/>
    <xf numFmtId="2" fontId="2" fillId="0" borderId="0" xfId="0" applyNumberFormat="1" applyFont="1"/>
    <xf numFmtId="164" fontId="1" fillId="0" borderId="0" xfId="0" applyFont="1" applyAlignment="1">
      <alignment horizontal="center" wrapText="1"/>
    </xf>
    <xf numFmtId="164" fontId="1" fillId="0" borderId="0" xfId="0" applyFont="1" applyAlignment="1">
      <alignment wrapText="1"/>
    </xf>
    <xf numFmtId="0" fontId="1" fillId="0" borderId="1" xfId="0" applyNumberFormat="1" applyFont="1" applyBorder="1" applyAlignment="1">
      <alignment horizontal="center"/>
    </xf>
    <xf numFmtId="9" fontId="1" fillId="0" borderId="0" xfId="0" applyNumberFormat="1" applyFont="1" applyAlignment="1">
      <alignment wrapText="1"/>
    </xf>
    <xf numFmtId="0" fontId="1" fillId="2" borderId="2" xfId="0" applyNumberFormat="1" applyFont="1" applyFill="1" applyBorder="1" applyAlignment="1">
      <alignment wrapText="1"/>
    </xf>
    <xf numFmtId="0" fontId="1" fillId="2" borderId="1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horizontal="right" wrapText="1"/>
    </xf>
    <xf numFmtId="1" fontId="1" fillId="0" borderId="0" xfId="0" applyNumberFormat="1" applyFont="1" applyAlignment="1">
      <alignment horizontal="right" wrapText="1"/>
    </xf>
    <xf numFmtId="3" fontId="1" fillId="0" borderId="1" xfId="0" applyNumberFormat="1" applyFont="1" applyBorder="1" applyAlignment="1">
      <alignment shrinkToFit="1"/>
    </xf>
    <xf numFmtId="3" fontId="1" fillId="2" borderId="5" xfId="0" applyNumberFormat="1" applyFont="1" applyFill="1" applyBorder="1"/>
    <xf numFmtId="0" fontId="1" fillId="2" borderId="8" xfId="0" applyNumberFormat="1" applyFont="1" applyFill="1" applyBorder="1"/>
    <xf numFmtId="164" fontId="1" fillId="0" borderId="0" xfId="0" applyFont="1" applyAlignment="1">
      <alignment horizontal="center"/>
    </xf>
    <xf numFmtId="9" fontId="1" fillId="2" borderId="1" xfId="0" applyNumberFormat="1" applyFont="1" applyFill="1" applyBorder="1"/>
    <xf numFmtId="1" fontId="0" fillId="0" borderId="0" xfId="0" applyNumberFormat="1"/>
    <xf numFmtId="2" fontId="1" fillId="0" borderId="6" xfId="0" applyNumberFormat="1" applyFont="1" applyBorder="1" applyAlignment="1">
      <alignment horizontal="right" wrapText="1"/>
    </xf>
    <xf numFmtId="3" fontId="1" fillId="0" borderId="7" xfId="0" applyNumberFormat="1" applyFont="1" applyBorder="1"/>
    <xf numFmtId="164" fontId="1" fillId="0" borderId="10" xfId="0" applyFont="1" applyBorder="1" applyAlignment="1">
      <alignment horizontal="right" wrapText="1"/>
    </xf>
    <xf numFmtId="164" fontId="1" fillId="0" borderId="10" xfId="0" applyFont="1" applyBorder="1"/>
    <xf numFmtId="9" fontId="1" fillId="0" borderId="10" xfId="0" applyNumberFormat="1" applyFont="1" applyBorder="1"/>
    <xf numFmtId="3" fontId="1" fillId="0" borderId="10" xfId="0" applyNumberFormat="1" applyFont="1" applyBorder="1"/>
    <xf numFmtId="164" fontId="1" fillId="0" borderId="6" xfId="0" applyFont="1" applyBorder="1"/>
    <xf numFmtId="168" fontId="1" fillId="0" borderId="1" xfId="0" applyNumberFormat="1" applyFont="1" applyBorder="1"/>
    <xf numFmtId="0" fontId="1" fillId="0" borderId="10" xfId="0" applyNumberFormat="1" applyFont="1" applyBorder="1"/>
    <xf numFmtId="0" fontId="8" fillId="0" borderId="10" xfId="0" applyNumberFormat="1" applyFont="1" applyBorder="1"/>
    <xf numFmtId="2" fontId="4" fillId="0" borderId="0" xfId="0" applyNumberFormat="1" applyFont="1" applyProtection="1">
      <protection hidden="1"/>
    </xf>
    <xf numFmtId="3" fontId="9" fillId="0" borderId="0" xfId="0" applyNumberFormat="1" applyFont="1"/>
    <xf numFmtId="3" fontId="10" fillId="0" borderId="0" xfId="0" applyNumberFormat="1" applyFont="1"/>
    <xf numFmtId="164" fontId="11" fillId="0" borderId="0" xfId="0" applyFont="1"/>
    <xf numFmtId="3" fontId="10" fillId="2" borderId="2" xfId="0" applyNumberFormat="1" applyFont="1" applyFill="1" applyBorder="1"/>
    <xf numFmtId="3" fontId="9" fillId="2" borderId="2" xfId="0" applyNumberFormat="1" applyFont="1" applyFill="1" applyBorder="1"/>
    <xf numFmtId="3" fontId="13" fillId="0" borderId="0" xfId="0" applyNumberFormat="1" applyFont="1" applyAlignment="1">
      <alignment horizontal="center"/>
    </xf>
    <xf numFmtId="0" fontId="10" fillId="0" borderId="0" xfId="0" applyNumberFormat="1" applyFont="1"/>
    <xf numFmtId="3" fontId="13" fillId="0" borderId="0" xfId="0" applyNumberFormat="1" applyFont="1"/>
    <xf numFmtId="3" fontId="15" fillId="0" borderId="0" xfId="0" applyNumberFormat="1" applyFont="1"/>
    <xf numFmtId="3" fontId="16" fillId="0" borderId="0" xfId="0" applyNumberFormat="1" applyFont="1"/>
    <xf numFmtId="4" fontId="9" fillId="0" borderId="0" xfId="0" applyNumberFormat="1" applyFont="1"/>
    <xf numFmtId="4" fontId="10" fillId="0" borderId="0" xfId="0" applyNumberFormat="1" applyFont="1"/>
    <xf numFmtId="3" fontId="12" fillId="0" borderId="0" xfId="0" applyNumberFormat="1" applyFont="1"/>
    <xf numFmtId="3" fontId="17" fillId="0" borderId="0" xfId="0" applyNumberFormat="1" applyFont="1"/>
    <xf numFmtId="9" fontId="9" fillId="0" borderId="0" xfId="0" applyNumberFormat="1" applyFont="1"/>
    <xf numFmtId="3" fontId="16" fillId="3" borderId="1" xfId="0" applyNumberFormat="1" applyFont="1" applyFill="1" applyBorder="1"/>
    <xf numFmtId="167" fontId="14" fillId="4" borderId="0" xfId="0" applyNumberFormat="1" applyFont="1" applyFill="1"/>
    <xf numFmtId="3" fontId="9" fillId="4" borderId="0" xfId="0" applyNumberFormat="1" applyFont="1" applyFill="1"/>
    <xf numFmtId="10" fontId="15" fillId="4" borderId="0" xfId="0" applyNumberFormat="1" applyFont="1" applyFill="1"/>
    <xf numFmtId="167" fontId="14" fillId="4" borderId="2" xfId="0" applyNumberFormat="1" applyFont="1" applyFill="1" applyBorder="1"/>
    <xf numFmtId="167" fontId="14" fillId="0" borderId="0" xfId="0" applyNumberFormat="1" applyFont="1"/>
    <xf numFmtId="3" fontId="16" fillId="3" borderId="2" xfId="0" applyNumberFormat="1" applyFont="1" applyFill="1" applyBorder="1"/>
    <xf numFmtId="3" fontId="18" fillId="0" borderId="0" xfId="0" applyNumberFormat="1" applyFont="1"/>
    <xf numFmtId="3" fontId="9" fillId="5" borderId="0" xfId="0" applyNumberFormat="1" applyFont="1" applyFill="1"/>
    <xf numFmtId="9" fontId="10" fillId="0" borderId="0" xfId="0" applyNumberFormat="1" applyFont="1"/>
    <xf numFmtId="3" fontId="0" fillId="0" borderId="0" xfId="0" applyNumberFormat="1"/>
    <xf numFmtId="3" fontId="10" fillId="0" borderId="0" xfId="0" applyNumberFormat="1" applyFont="1" applyAlignment="1">
      <alignment horizontal="center"/>
    </xf>
    <xf numFmtId="164" fontId="19" fillId="0" borderId="0" xfId="0" applyFont="1"/>
    <xf numFmtId="164" fontId="20" fillId="0" borderId="0" xfId="0" applyFont="1"/>
    <xf numFmtId="3" fontId="21" fillId="0" borderId="0" xfId="0" applyNumberFormat="1" applyFont="1"/>
    <xf numFmtId="3" fontId="21" fillId="6" borderId="10" xfId="0" applyNumberFormat="1" applyFont="1" applyFill="1" applyBorder="1"/>
    <xf numFmtId="9" fontId="21" fillId="6" borderId="10" xfId="0" applyNumberFormat="1" applyFont="1" applyFill="1" applyBorder="1"/>
    <xf numFmtId="169" fontId="21" fillId="0" borderId="0" xfId="0" applyNumberFormat="1" applyFont="1"/>
    <xf numFmtId="9" fontId="21" fillId="0" borderId="0" xfId="0" applyNumberFormat="1" applyFont="1"/>
    <xf numFmtId="164" fontId="22" fillId="0" borderId="0" xfId="0" applyFont="1"/>
    <xf numFmtId="3" fontId="21" fillId="0" borderId="10" xfId="0" applyNumberFormat="1" applyFont="1" applyBorder="1"/>
    <xf numFmtId="3" fontId="23" fillId="0" borderId="0" xfId="0" applyNumberFormat="1" applyFont="1"/>
    <xf numFmtId="4" fontId="21" fillId="0" borderId="0" xfId="0" applyNumberFormat="1" applyFont="1"/>
    <xf numFmtId="3" fontId="21" fillId="0" borderId="10" xfId="0" applyNumberFormat="1" applyFont="1" applyBorder="1" applyAlignment="1">
      <alignment horizontal="right" wrapText="1"/>
    </xf>
    <xf numFmtId="3" fontId="21" fillId="0" borderId="10" xfId="0" applyNumberFormat="1" applyFont="1" applyBorder="1" applyAlignment="1">
      <alignment horizontal="right"/>
    </xf>
    <xf numFmtId="3" fontId="24" fillId="3" borderId="1" xfId="0" applyNumberFormat="1" applyFont="1" applyFill="1" applyBorder="1" applyAlignment="1">
      <alignment horizontal="center" vertical="center"/>
    </xf>
    <xf numFmtId="3" fontId="25" fillId="2" borderId="2" xfId="0" applyNumberFormat="1" applyFont="1" applyFill="1" applyBorder="1" applyAlignment="1">
      <alignment horizontal="center"/>
    </xf>
    <xf numFmtId="3" fontId="26" fillId="0" borderId="0" xfId="0" applyNumberFormat="1" applyFont="1"/>
    <xf numFmtId="3" fontId="9" fillId="0" borderId="11" xfId="0" applyNumberFormat="1" applyFont="1" applyBorder="1" applyAlignment="1">
      <alignment horizontal="center"/>
    </xf>
    <xf numFmtId="3" fontId="9" fillId="0" borderId="12" xfId="0" applyNumberFormat="1" applyFont="1" applyBorder="1" applyAlignment="1">
      <alignment horizontal="center"/>
    </xf>
    <xf numFmtId="3" fontId="9" fillId="0" borderId="12" xfId="0" applyNumberFormat="1" applyFont="1" applyBorder="1"/>
    <xf numFmtId="3" fontId="9" fillId="0" borderId="13" xfId="0" applyNumberFormat="1" applyFont="1" applyBorder="1"/>
    <xf numFmtId="3" fontId="9" fillId="0" borderId="14" xfId="0" applyNumberFormat="1" applyFont="1" applyBorder="1" applyAlignment="1">
      <alignment horizontal="center"/>
    </xf>
    <xf numFmtId="3" fontId="9" fillId="0" borderId="15" xfId="0" applyNumberFormat="1" applyFont="1" applyBorder="1" applyAlignment="1">
      <alignment horizontal="center"/>
    </xf>
    <xf numFmtId="3" fontId="9" fillId="0" borderId="15" xfId="0" applyNumberFormat="1" applyFont="1" applyBorder="1"/>
    <xf numFmtId="3" fontId="9" fillId="0" borderId="16" xfId="0" applyNumberFormat="1" applyFont="1" applyBorder="1"/>
    <xf numFmtId="3" fontId="9" fillId="0" borderId="17" xfId="0" applyNumberFormat="1" applyFont="1" applyBorder="1" applyAlignment="1">
      <alignment horizontal="center"/>
    </xf>
    <xf numFmtId="3" fontId="9" fillId="0" borderId="18" xfId="0" applyNumberFormat="1" applyFont="1" applyBorder="1" applyAlignment="1">
      <alignment horizontal="center"/>
    </xf>
    <xf numFmtId="3" fontId="9" fillId="0" borderId="18" xfId="0" applyNumberFormat="1" applyFont="1" applyBorder="1"/>
    <xf numFmtId="3" fontId="9" fillId="0" borderId="19" xfId="0" applyNumberFormat="1" applyFont="1" applyBorder="1"/>
    <xf numFmtId="3" fontId="9" fillId="0" borderId="20" xfId="0" applyNumberFormat="1" applyFont="1" applyBorder="1"/>
    <xf numFmtId="3" fontId="1" fillId="0" borderId="21" xfId="0" applyNumberFormat="1" applyFont="1" applyBorder="1"/>
    <xf numFmtId="165" fontId="1" fillId="0" borderId="7" xfId="0" applyNumberFormat="1" applyFont="1" applyBorder="1"/>
    <xf numFmtId="3" fontId="1" fillId="0" borderId="6" xfId="0" applyNumberFormat="1" applyFont="1" applyBorder="1"/>
    <xf numFmtId="3" fontId="28" fillId="0" borderId="0" xfId="0" applyNumberFormat="1" applyFont="1"/>
    <xf numFmtId="169" fontId="21" fillId="0" borderId="10" xfId="0" applyNumberFormat="1" applyFont="1" applyBorder="1"/>
    <xf numFmtId="3" fontId="3" fillId="0" borderId="0" xfId="0" applyNumberFormat="1" applyFont="1" applyAlignment="1">
      <alignment horizontal="center"/>
    </xf>
    <xf numFmtId="3" fontId="1" fillId="0" borderId="5" xfId="0" applyNumberFormat="1" applyFont="1" applyBorder="1"/>
    <xf numFmtId="3" fontId="1" fillId="2" borderId="10" xfId="0" applyNumberFormat="1" applyFont="1" applyFill="1" applyBorder="1"/>
    <xf numFmtId="3" fontId="1" fillId="0" borderId="0" xfId="0" applyNumberFormat="1" applyFont="1" applyAlignment="1">
      <alignment horizontal="center"/>
    </xf>
    <xf numFmtId="3" fontId="4" fillId="0" borderId="1" xfId="0" applyNumberFormat="1" applyFont="1" applyBorder="1"/>
    <xf numFmtId="170" fontId="0" fillId="0" borderId="0" xfId="1" applyNumberFormat="1" applyFont="1"/>
    <xf numFmtId="3" fontId="9" fillId="0" borderId="2" xfId="0" applyNumberFormat="1" applyFont="1" applyBorder="1"/>
    <xf numFmtId="49" fontId="7" fillId="0" borderId="2" xfId="1" applyNumberFormat="1" applyFont="1" applyFill="1" applyBorder="1" applyAlignment="1">
      <alignment horizontal="center"/>
    </xf>
    <xf numFmtId="0" fontId="7" fillId="0" borderId="2" xfId="0" applyNumberFormat="1" applyFont="1" applyBorder="1"/>
    <xf numFmtId="3" fontId="21" fillId="0" borderId="2" xfId="0" applyNumberFormat="1" applyFont="1" applyBorder="1"/>
    <xf numFmtId="3" fontId="1" fillId="0" borderId="2" xfId="0" applyNumberFormat="1" applyFont="1" applyBorder="1"/>
    <xf numFmtId="170" fontId="19" fillId="0" borderId="0" xfId="1" applyNumberFormat="1" applyFont="1"/>
    <xf numFmtId="171" fontId="9" fillId="0" borderId="0" xfId="0" applyNumberFormat="1" applyFont="1"/>
    <xf numFmtId="0" fontId="1" fillId="2" borderId="6" xfId="0" applyNumberFormat="1" applyFont="1" applyFill="1" applyBorder="1"/>
    <xf numFmtId="0" fontId="1" fillId="2" borderId="7" xfId="0" applyNumberFormat="1" applyFont="1" applyFill="1" applyBorder="1"/>
    <xf numFmtId="164" fontId="0" fillId="6" borderId="10" xfId="0" applyFill="1" applyBorder="1"/>
    <xf numFmtId="3" fontId="3" fillId="0" borderId="2" xfId="0" applyNumberFormat="1" applyFont="1" applyBorder="1"/>
    <xf numFmtId="3" fontId="3" fillId="0" borderId="2" xfId="0" applyNumberFormat="1" applyFont="1" applyBorder="1" applyAlignment="1">
      <alignment horizontal="right" wrapText="1"/>
    </xf>
    <xf numFmtId="0" fontId="1" fillId="7" borderId="1" xfId="0" applyNumberFormat="1" applyFont="1" applyFill="1" applyBorder="1"/>
    <xf numFmtId="3" fontId="1" fillId="7" borderId="1" xfId="0" applyNumberFormat="1" applyFont="1" applyFill="1" applyBorder="1"/>
    <xf numFmtId="3" fontId="4" fillId="7" borderId="1" xfId="0" applyNumberFormat="1" applyFont="1" applyFill="1" applyBorder="1"/>
    <xf numFmtId="0" fontId="7" fillId="7" borderId="1" xfId="0" applyNumberFormat="1" applyFont="1" applyFill="1" applyBorder="1"/>
    <xf numFmtId="3" fontId="7" fillId="7" borderId="1" xfId="0" applyNumberFormat="1" applyFont="1" applyFill="1" applyBorder="1"/>
    <xf numFmtId="1" fontId="1" fillId="7" borderId="1" xfId="0" applyNumberFormat="1" applyFont="1" applyFill="1" applyBorder="1"/>
    <xf numFmtId="1" fontId="1" fillId="8" borderId="1" xfId="0" applyNumberFormat="1" applyFont="1" applyFill="1" applyBorder="1"/>
    <xf numFmtId="0" fontId="7" fillId="8" borderId="1" xfId="0" applyNumberFormat="1" applyFont="1" applyFill="1" applyBorder="1"/>
    <xf numFmtId="3" fontId="7" fillId="8" borderId="1" xfId="0" applyNumberFormat="1" applyFont="1" applyFill="1" applyBorder="1"/>
    <xf numFmtId="0" fontId="7" fillId="0" borderId="1" xfId="0" applyNumberFormat="1" applyFont="1" applyBorder="1"/>
    <xf numFmtId="0" fontId="29" fillId="0" borderId="1" xfId="0" applyNumberFormat="1" applyFont="1" applyBorder="1"/>
    <xf numFmtId="3" fontId="29" fillId="0" borderId="1" xfId="0" applyNumberFormat="1" applyFont="1" applyBorder="1"/>
    <xf numFmtId="1" fontId="1" fillId="0" borderId="1" xfId="0" applyNumberFormat="1" applyFont="1" applyBorder="1"/>
    <xf numFmtId="3" fontId="7" fillId="0" borderId="1" xfId="0" applyNumberFormat="1" applyFont="1" applyBorder="1"/>
    <xf numFmtId="3" fontId="1" fillId="8" borderId="1" xfId="0" applyNumberFormat="1" applyFont="1" applyFill="1" applyBorder="1"/>
    <xf numFmtId="0" fontId="1" fillId="8" borderId="1" xfId="0" applyNumberFormat="1" applyFont="1" applyFill="1" applyBorder="1"/>
    <xf numFmtId="0" fontId="1" fillId="0" borderId="8" xfId="0" applyNumberFormat="1" applyFont="1" applyBorder="1"/>
    <xf numFmtId="3" fontId="1" fillId="0" borderId="8" xfId="0" applyNumberFormat="1" applyFont="1" applyBorder="1"/>
    <xf numFmtId="3" fontId="30" fillId="0" borderId="1" xfId="0" applyNumberFormat="1" applyFont="1" applyBorder="1"/>
    <xf numFmtId="3" fontId="1" fillId="0" borderId="3" xfId="0" applyNumberFormat="1" applyFont="1" applyBorder="1" applyAlignment="1">
      <alignment horizontal="center" wrapText="1"/>
    </xf>
    <xf numFmtId="0" fontId="5" fillId="0" borderId="4" xfId="0" applyNumberFormat="1" applyFont="1" applyBorder="1"/>
    <xf numFmtId="3" fontId="1" fillId="0" borderId="6" xfId="0" applyNumberFormat="1" applyFont="1" applyBorder="1" applyAlignment="1">
      <alignment horizontal="center" wrapText="1"/>
    </xf>
    <xf numFmtId="0" fontId="5" fillId="0" borderId="7" xfId="0" applyNumberFormat="1" applyFont="1" applyBorder="1"/>
    <xf numFmtId="0" fontId="1" fillId="0" borderId="6" xfId="0" applyNumberFormat="1" applyFont="1" applyBorder="1" applyAlignment="1">
      <alignment horizontal="center" wrapText="1"/>
    </xf>
    <xf numFmtId="164" fontId="1" fillId="0" borderId="9" xfId="0" applyFont="1" applyBorder="1" applyAlignment="1">
      <alignment horizontal="center"/>
    </xf>
    <xf numFmtId="0" fontId="5" fillId="0" borderId="9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986"/>
  <sheetViews>
    <sheetView rightToLeft="1" workbookViewId="0">
      <selection activeCell="F20" sqref="F20"/>
    </sheetView>
  </sheetViews>
  <sheetFormatPr defaultColWidth="12.59765625" defaultRowHeight="15" customHeight="1" x14ac:dyDescent="0.25"/>
  <cols>
    <col min="1" max="1" width="8.59765625" customWidth="1"/>
    <col min="2" max="2" width="11.8984375" customWidth="1"/>
    <col min="3" max="3" width="8.59765625" customWidth="1"/>
    <col min="4" max="5" width="8.59765625" hidden="1" customWidth="1"/>
    <col min="6" max="9" width="8.59765625" customWidth="1"/>
    <col min="10" max="10" width="10" customWidth="1"/>
    <col min="11" max="26" width="8.59765625" customWidth="1"/>
  </cols>
  <sheetData>
    <row r="1" spans="2:10" ht="13.5" customHeight="1" x14ac:dyDescent="0.25"/>
    <row r="2" spans="2:10" ht="13.5" customHeight="1" x14ac:dyDescent="0.3">
      <c r="D2" s="1" t="s">
        <v>0</v>
      </c>
    </row>
    <row r="3" spans="2:10" ht="13.5" customHeight="1" x14ac:dyDescent="0.3">
      <c r="C3" s="2" t="s">
        <v>1</v>
      </c>
      <c r="D3" s="3">
        <v>5.0000000000000001E-4</v>
      </c>
      <c r="I3" s="1"/>
      <c r="J3" s="4"/>
    </row>
    <row r="4" spans="2:10" ht="13.5" customHeight="1" x14ac:dyDescent="0.3">
      <c r="B4" s="5" t="s">
        <v>3</v>
      </c>
      <c r="C4" s="6">
        <v>3.8</v>
      </c>
      <c r="D4" s="7">
        <f t="shared" ref="D4:D6" si="0">C4*$D$3</f>
        <v>1.9E-3</v>
      </c>
      <c r="E4" s="8">
        <f>SUM(C4:D4)</f>
        <v>3.8018999999999998</v>
      </c>
      <c r="F4" s="1"/>
      <c r="G4" s="1"/>
      <c r="H4" s="1"/>
      <c r="I4" s="1"/>
    </row>
    <row r="5" spans="2:10" ht="13.5" customHeight="1" x14ac:dyDescent="0.3">
      <c r="B5" s="5" t="s">
        <v>4</v>
      </c>
      <c r="C5" s="6">
        <v>3.8</v>
      </c>
      <c r="D5" s="7">
        <f t="shared" si="0"/>
        <v>1.9E-3</v>
      </c>
      <c r="E5" s="8">
        <f t="shared" ref="E5:E6" si="1">SUM(C5:D5)</f>
        <v>3.8018999999999998</v>
      </c>
      <c r="F5" s="1"/>
      <c r="G5" s="1"/>
      <c r="H5" s="1"/>
      <c r="I5" s="1"/>
    </row>
    <row r="6" spans="2:10" ht="13.5" customHeight="1" x14ac:dyDescent="0.3">
      <c r="B6" s="5" t="s">
        <v>5</v>
      </c>
      <c r="C6" s="6">
        <v>0.95</v>
      </c>
      <c r="D6" s="7">
        <f t="shared" si="0"/>
        <v>4.75E-4</v>
      </c>
      <c r="E6" s="8">
        <f t="shared" si="1"/>
        <v>0.95047499999999996</v>
      </c>
      <c r="F6" s="1"/>
      <c r="G6" s="1"/>
      <c r="H6" s="1"/>
      <c r="I6" s="1"/>
    </row>
    <row r="7" spans="2:10" ht="13.5" customHeight="1" x14ac:dyDescent="0.3">
      <c r="B7" s="14"/>
      <c r="C7" s="1" t="s">
        <v>8</v>
      </c>
    </row>
    <row r="8" spans="2:10" ht="13.5" customHeight="1" x14ac:dyDescent="0.25"/>
    <row r="9" spans="2:10" ht="13.5" customHeight="1" x14ac:dyDescent="0.25"/>
    <row r="10" spans="2:10" ht="13.5" customHeight="1" x14ac:dyDescent="0.25"/>
    <row r="11" spans="2:10" ht="13.5" customHeight="1" x14ac:dyDescent="0.25"/>
    <row r="12" spans="2:10" ht="13.5" customHeight="1" x14ac:dyDescent="0.25"/>
    <row r="13" spans="2:10" ht="13.5" customHeight="1" x14ac:dyDescent="0.25"/>
    <row r="14" spans="2:10" ht="13.5" customHeight="1" x14ac:dyDescent="0.25"/>
    <row r="15" spans="2:10" ht="13.5" customHeight="1" x14ac:dyDescent="0.25"/>
    <row r="16" spans="2:10" ht="13.5" customHeight="1" x14ac:dyDescent="0.25"/>
    <row r="17" ht="13.5" customHeight="1" x14ac:dyDescent="0.25"/>
    <row r="18" ht="13.5" customHeight="1" x14ac:dyDescent="0.25"/>
    <row r="19" ht="13.5" customHeight="1" x14ac:dyDescent="0.25"/>
    <row r="20" ht="13.5" customHeight="1" x14ac:dyDescent="0.25"/>
    <row r="21" ht="13.5" customHeight="1" x14ac:dyDescent="0.25"/>
    <row r="22" ht="13.5" customHeight="1" x14ac:dyDescent="0.25"/>
    <row r="23" ht="13.5" customHeight="1" x14ac:dyDescent="0.25"/>
    <row r="24" ht="13.5" customHeight="1" x14ac:dyDescent="0.25"/>
    <row r="25" ht="13.5" customHeight="1" x14ac:dyDescent="0.25"/>
    <row r="26" ht="13.5" customHeight="1" x14ac:dyDescent="0.25"/>
    <row r="27" ht="13.5" customHeight="1" x14ac:dyDescent="0.25"/>
    <row r="28" ht="13.5" customHeight="1" x14ac:dyDescent="0.25"/>
    <row r="29" ht="13.5" customHeight="1" x14ac:dyDescent="0.25"/>
    <row r="30" ht="13.5" customHeight="1" x14ac:dyDescent="0.25"/>
    <row r="31" ht="13.5" customHeight="1" x14ac:dyDescent="0.25"/>
    <row r="32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</sheetData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7"/>
  <sheetViews>
    <sheetView rightToLeft="1" workbookViewId="0">
      <selection activeCell="J5" sqref="J5"/>
    </sheetView>
  </sheetViews>
  <sheetFormatPr defaultColWidth="12.59765625" defaultRowHeight="15" customHeight="1" x14ac:dyDescent="0.25"/>
  <cols>
    <col min="1" max="1" width="10.69921875" customWidth="1"/>
    <col min="2" max="2" width="13.5" customWidth="1"/>
    <col min="3" max="4" width="8.59765625" customWidth="1"/>
    <col min="5" max="5" width="9.8984375" customWidth="1"/>
    <col min="6" max="6" width="9.59765625" customWidth="1"/>
    <col min="7" max="8" width="8.59765625" customWidth="1"/>
    <col min="9" max="9" width="11.09765625" customWidth="1"/>
    <col min="10" max="10" width="10" customWidth="1"/>
    <col min="11" max="26" width="8.59765625" customWidth="1"/>
  </cols>
  <sheetData>
    <row r="1" spans="1:26" ht="13.5" customHeight="1" x14ac:dyDescent="0.3">
      <c r="A1" s="15" t="s">
        <v>9</v>
      </c>
      <c r="B1" s="15" t="s">
        <v>10</v>
      </c>
      <c r="C1" s="16"/>
      <c r="D1" s="15" t="s">
        <v>11</v>
      </c>
      <c r="E1" s="15" t="s">
        <v>12</v>
      </c>
      <c r="F1" s="16"/>
      <c r="G1" s="16"/>
      <c r="I1" s="15" t="s">
        <v>2</v>
      </c>
      <c r="J1" s="15" t="s">
        <v>13</v>
      </c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3.5" customHeight="1" x14ac:dyDescent="0.3">
      <c r="A2" s="15"/>
      <c r="B2" s="15"/>
      <c r="C2" s="16"/>
      <c r="D2" s="15"/>
      <c r="E2" s="15"/>
      <c r="F2" s="16"/>
      <c r="G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3.5" customHeight="1" x14ac:dyDescent="0.3">
      <c r="A3" s="16"/>
      <c r="B3" s="16"/>
      <c r="C3" s="16"/>
      <c r="D3" s="16"/>
      <c r="E3" s="16"/>
      <c r="F3" s="17" t="s">
        <v>14</v>
      </c>
      <c r="G3" s="62">
        <f>'שערי מטבעות ועלות מתקנים'!E4</f>
        <v>3.8018999999999998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3.5" customHeight="1" x14ac:dyDescent="0.3">
      <c r="A4" s="16" t="s">
        <v>15</v>
      </c>
      <c r="B4" s="16" t="s">
        <v>16</v>
      </c>
      <c r="C4" s="16" t="s">
        <v>17</v>
      </c>
      <c r="D4" s="18" t="s">
        <v>18</v>
      </c>
      <c r="E4" s="19" t="s">
        <v>19</v>
      </c>
      <c r="F4" s="19"/>
      <c r="G4" s="19" t="s">
        <v>20</v>
      </c>
      <c r="H4" s="19"/>
      <c r="I4" s="19" t="s">
        <v>21</v>
      </c>
      <c r="J4" s="19" t="s">
        <v>22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3.5" customHeight="1" x14ac:dyDescent="0.3">
      <c r="A5" s="20">
        <v>1</v>
      </c>
      <c r="B5" s="21"/>
      <c r="C5" s="21"/>
      <c r="D5" s="21"/>
      <c r="E5" s="22"/>
      <c r="F5" s="10">
        <f t="shared" ref="F5:F17" si="0">E5*D5</f>
        <v>0</v>
      </c>
      <c r="G5" s="33">
        <f>E5*G$3*D5</f>
        <v>0</v>
      </c>
      <c r="H5" s="22"/>
      <c r="I5" s="22"/>
      <c r="J5" s="33">
        <f t="shared" ref="J5:J17" si="1">(I5+H5+G5)</f>
        <v>0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3.5" customHeight="1" x14ac:dyDescent="0.3">
      <c r="A6" s="20">
        <v>2</v>
      </c>
      <c r="B6" s="21"/>
      <c r="C6" s="21"/>
      <c r="D6" s="21"/>
      <c r="E6" s="22"/>
      <c r="F6" s="10">
        <f t="shared" si="0"/>
        <v>0</v>
      </c>
      <c r="G6" s="33">
        <f t="shared" ref="G6:G17" si="2">E6*G$3*D6</f>
        <v>0</v>
      </c>
      <c r="H6" s="22"/>
      <c r="I6" s="22"/>
      <c r="J6" s="33">
        <f t="shared" si="1"/>
        <v>0</v>
      </c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3.5" customHeight="1" x14ac:dyDescent="0.3">
      <c r="A7" s="20">
        <v>3</v>
      </c>
      <c r="B7" s="21"/>
      <c r="C7" s="21"/>
      <c r="D7" s="21"/>
      <c r="E7" s="22"/>
      <c r="F7" s="10">
        <f t="shared" si="0"/>
        <v>0</v>
      </c>
      <c r="G7" s="33">
        <f t="shared" si="2"/>
        <v>0</v>
      </c>
      <c r="H7" s="22"/>
      <c r="I7" s="22"/>
      <c r="J7" s="33">
        <f t="shared" si="1"/>
        <v>0</v>
      </c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3.5" customHeight="1" x14ac:dyDescent="0.3">
      <c r="A8" s="20">
        <v>4</v>
      </c>
      <c r="B8" s="21"/>
      <c r="C8" s="21"/>
      <c r="D8" s="21"/>
      <c r="E8" s="22"/>
      <c r="F8" s="10">
        <f t="shared" si="0"/>
        <v>0</v>
      </c>
      <c r="G8" s="33">
        <f t="shared" si="2"/>
        <v>0</v>
      </c>
      <c r="H8" s="22"/>
      <c r="I8" s="22"/>
      <c r="J8" s="33">
        <f t="shared" si="1"/>
        <v>0</v>
      </c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3.5" customHeight="1" x14ac:dyDescent="0.3">
      <c r="A9" s="20">
        <v>5</v>
      </c>
      <c r="B9" s="21"/>
      <c r="C9" s="21"/>
      <c r="D9" s="21"/>
      <c r="E9" s="22"/>
      <c r="F9" s="10">
        <f t="shared" si="0"/>
        <v>0</v>
      </c>
      <c r="G9" s="33">
        <f t="shared" si="2"/>
        <v>0</v>
      </c>
      <c r="H9" s="22"/>
      <c r="I9" s="22"/>
      <c r="J9" s="33">
        <f t="shared" si="1"/>
        <v>0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3.5" customHeight="1" x14ac:dyDescent="0.3">
      <c r="A10" s="20">
        <v>6</v>
      </c>
      <c r="B10" s="21"/>
      <c r="C10" s="21"/>
      <c r="D10" s="21"/>
      <c r="E10" s="22"/>
      <c r="F10" s="10">
        <f t="shared" si="0"/>
        <v>0</v>
      </c>
      <c r="G10" s="33">
        <f t="shared" si="2"/>
        <v>0</v>
      </c>
      <c r="H10" s="22"/>
      <c r="I10" s="22"/>
      <c r="J10" s="33">
        <f t="shared" si="1"/>
        <v>0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3.5" customHeight="1" x14ac:dyDescent="0.3">
      <c r="A11" s="20">
        <v>7</v>
      </c>
      <c r="B11" s="21"/>
      <c r="C11" s="21"/>
      <c r="D11" s="21"/>
      <c r="E11" s="22"/>
      <c r="F11" s="10">
        <f t="shared" si="0"/>
        <v>0</v>
      </c>
      <c r="G11" s="33">
        <f t="shared" si="2"/>
        <v>0</v>
      </c>
      <c r="H11" s="22"/>
      <c r="I11" s="22"/>
      <c r="J11" s="33">
        <f t="shared" si="1"/>
        <v>0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3.5" customHeight="1" x14ac:dyDescent="0.3">
      <c r="A12" s="20">
        <v>8</v>
      </c>
      <c r="B12" s="21"/>
      <c r="C12" s="21"/>
      <c r="D12" s="21"/>
      <c r="E12" s="22"/>
      <c r="F12" s="10">
        <f t="shared" si="0"/>
        <v>0</v>
      </c>
      <c r="G12" s="33">
        <f t="shared" si="2"/>
        <v>0</v>
      </c>
      <c r="H12" s="22"/>
      <c r="I12" s="22"/>
      <c r="J12" s="33">
        <f t="shared" si="1"/>
        <v>0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3.5" customHeight="1" x14ac:dyDescent="0.3">
      <c r="A13" s="20">
        <v>9</v>
      </c>
      <c r="B13" s="21"/>
      <c r="C13" s="21"/>
      <c r="D13" s="21"/>
      <c r="E13" s="22"/>
      <c r="F13" s="10">
        <f t="shared" si="0"/>
        <v>0</v>
      </c>
      <c r="G13" s="33">
        <f t="shared" si="2"/>
        <v>0</v>
      </c>
      <c r="H13" s="22"/>
      <c r="I13" s="22"/>
      <c r="J13" s="33">
        <f t="shared" si="1"/>
        <v>0</v>
      </c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3.5" customHeight="1" x14ac:dyDescent="0.3">
      <c r="A14" s="20">
        <v>10</v>
      </c>
      <c r="B14" s="21"/>
      <c r="C14" s="21"/>
      <c r="D14" s="21"/>
      <c r="E14" s="22"/>
      <c r="F14" s="10">
        <f t="shared" si="0"/>
        <v>0</v>
      </c>
      <c r="G14" s="33">
        <f t="shared" si="2"/>
        <v>0</v>
      </c>
      <c r="H14" s="22"/>
      <c r="I14" s="22"/>
      <c r="J14" s="33">
        <f t="shared" si="1"/>
        <v>0</v>
      </c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3.5" customHeight="1" x14ac:dyDescent="0.3">
      <c r="A15" s="20">
        <v>11</v>
      </c>
      <c r="B15" s="21"/>
      <c r="C15" s="21"/>
      <c r="D15" s="21"/>
      <c r="E15" s="22"/>
      <c r="F15" s="10">
        <f t="shared" si="0"/>
        <v>0</v>
      </c>
      <c r="G15" s="33">
        <f t="shared" si="2"/>
        <v>0</v>
      </c>
      <c r="H15" s="22"/>
      <c r="I15" s="22"/>
      <c r="J15" s="33">
        <f t="shared" si="1"/>
        <v>0</v>
      </c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3.5" customHeight="1" x14ac:dyDescent="0.3">
      <c r="A16" s="20">
        <v>12</v>
      </c>
      <c r="B16" s="21"/>
      <c r="C16" s="21"/>
      <c r="D16" s="21"/>
      <c r="E16" s="22"/>
      <c r="F16" s="10">
        <f t="shared" si="0"/>
        <v>0</v>
      </c>
      <c r="G16" s="33">
        <f t="shared" si="2"/>
        <v>0</v>
      </c>
      <c r="H16" s="22"/>
      <c r="I16" s="22"/>
      <c r="J16" s="33">
        <f t="shared" si="1"/>
        <v>0</v>
      </c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3.5" customHeight="1" x14ac:dyDescent="0.3">
      <c r="A17" s="20">
        <v>13</v>
      </c>
      <c r="B17" s="21"/>
      <c r="C17" s="21"/>
      <c r="D17" s="21"/>
      <c r="E17" s="22"/>
      <c r="F17" s="10">
        <f t="shared" si="0"/>
        <v>0</v>
      </c>
      <c r="G17" s="33">
        <f t="shared" si="2"/>
        <v>0</v>
      </c>
      <c r="H17" s="22"/>
      <c r="I17" s="22"/>
      <c r="J17" s="33">
        <f t="shared" si="1"/>
        <v>0</v>
      </c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24.75" customHeight="1" x14ac:dyDescent="0.3">
      <c r="A18" s="16"/>
      <c r="B18" s="16"/>
      <c r="C18" s="16"/>
      <c r="D18" s="88">
        <f>SUM(D5:D17)</f>
        <v>0</v>
      </c>
      <c r="E18" s="23" t="s">
        <v>23</v>
      </c>
      <c r="F18" s="10">
        <f>SUM(F5:F17)</f>
        <v>0</v>
      </c>
      <c r="G18" s="11"/>
      <c r="H18" s="161" t="s">
        <v>24</v>
      </c>
      <c r="I18" s="162"/>
      <c r="J18" s="33">
        <f>SUM(J5:J17)*1.05</f>
        <v>0</v>
      </c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3.5" customHeight="1" x14ac:dyDescent="0.3">
      <c r="A19" s="24" t="s">
        <v>25</v>
      </c>
      <c r="B19" s="16"/>
      <c r="C19" s="16"/>
      <c r="D19" s="16"/>
      <c r="E19" s="11"/>
      <c r="F19" s="11" t="s">
        <v>7</v>
      </c>
      <c r="G19" s="11"/>
      <c r="H19" s="11"/>
      <c r="I19" s="11"/>
      <c r="J19" s="11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3.5" customHeight="1" x14ac:dyDescent="0.3">
      <c r="D20" s="1" t="s">
        <v>18</v>
      </c>
      <c r="E20" s="11" t="s">
        <v>26</v>
      </c>
      <c r="F20" s="11"/>
      <c r="G20" s="11"/>
      <c r="H20" s="11"/>
      <c r="I20" s="11"/>
      <c r="J20" s="11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5" customHeight="1" x14ac:dyDescent="0.3">
      <c r="A21" s="52" t="s">
        <v>27</v>
      </c>
      <c r="B21" s="54" t="s">
        <v>29</v>
      </c>
      <c r="C21" s="55"/>
      <c r="D21" s="60"/>
      <c r="E21" s="56">
        <v>0.35</v>
      </c>
      <c r="F21" s="57"/>
      <c r="G21" s="119"/>
      <c r="H21" s="57" t="s">
        <v>30</v>
      </c>
      <c r="I21" s="57"/>
      <c r="J21" s="120">
        <f>E21*J18</f>
        <v>0</v>
      </c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3.5" customHeight="1" x14ac:dyDescent="0.3">
      <c r="E22" s="11"/>
      <c r="F22" s="11"/>
      <c r="G22" s="11"/>
      <c r="I22" s="11"/>
      <c r="J22" s="11"/>
      <c r="K22" s="11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3.5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3.5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3.5" customHeight="1" x14ac:dyDescent="0.3">
      <c r="A25" s="16"/>
      <c r="B25" s="14"/>
      <c r="C25" s="1" t="s">
        <v>8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3.5" customHeight="1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3.5" customHeight="1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3.5" customHeight="1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3.5" customHeight="1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3.5" customHeight="1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3.5" customHeight="1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3.5" customHeight="1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3.5" customHeight="1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3.5" customHeight="1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3.5" customHeight="1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3.5" customHeight="1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3.5" customHeight="1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3.5" customHeight="1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3.5" customHeight="1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3.5" customHeight="1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3.5" customHeight="1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3.5" customHeight="1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3.5" customHeight="1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3.5" customHeight="1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3.5" customHeight="1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3.5" customHeight="1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3.5" customHeight="1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3.5" customHeight="1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3.5" customHeight="1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3.5" customHeight="1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3.5" customHeight="1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3.5" customHeight="1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3.5" customHeight="1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3.5" customHeight="1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3.5" customHeight="1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3.5" customHeight="1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3.5" customHeight="1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3.5" customHeight="1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3.5" customHeight="1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3.5" customHeight="1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3.5" customHeight="1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3.5" customHeight="1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3.5" customHeight="1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3.5" customHeight="1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3.5" customHeight="1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3.5" customHeight="1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3.5" customHeight="1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3.5" customHeight="1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3.5" customHeight="1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3.5" customHeight="1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3.5" customHeight="1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3.5" customHeight="1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3.5" customHeight="1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3.5" customHeight="1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3.5" customHeight="1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3.5" customHeight="1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3.5" customHeight="1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3.5" customHeight="1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3.5" customHeight="1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3.5" customHeight="1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3.5" customHeight="1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3.5" customHeight="1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3.5" customHeight="1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3.5" customHeight="1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3.5" customHeight="1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3.5" customHeight="1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3.5" customHeight="1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3.5" customHeight="1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3.5" customHeight="1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3.5" customHeight="1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3.5" customHeight="1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3.5" customHeight="1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3.5" customHeight="1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3.5" customHeight="1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3.5" customHeight="1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3.5" customHeight="1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3.5" customHeight="1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3.5" customHeight="1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3.5" customHeight="1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3.5" customHeight="1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3.5" customHeight="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3.5" customHeight="1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3.5" customHeight="1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3.5" customHeight="1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3.5" customHeight="1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3.5" customHeight="1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3.5" customHeight="1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3.5" customHeight="1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3.5" customHeight="1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3.5" customHeight="1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3.5" customHeight="1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3.5" customHeight="1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3.5" customHeight="1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3.5" customHeight="1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3.5" customHeight="1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3.5" customHeight="1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3.5" customHeight="1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3.5" customHeight="1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3.5" customHeight="1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3.5" customHeight="1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3.5" customHeight="1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3.5" customHeight="1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3.5" customHeight="1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3.5" customHeight="1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3.5" customHeight="1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3.5" customHeight="1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3.5" customHeight="1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3.5" customHeight="1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3.5" customHeight="1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3.5" customHeight="1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3.5" customHeight="1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3.5" customHeight="1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3.5" customHeight="1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3.5" customHeight="1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3.5" customHeight="1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3.5" customHeight="1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3.5" customHeight="1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3.5" customHeight="1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3.5" customHeight="1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3.5" customHeight="1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3.5" customHeight="1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3.5" customHeight="1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3.5" customHeight="1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3.5" customHeight="1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3.5" customHeight="1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3.5" customHeight="1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3.5" customHeight="1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3.5" customHeight="1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3.5" customHeight="1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3.5" customHeight="1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3.5" customHeight="1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3.5" customHeight="1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3.5" customHeight="1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3.5" customHeight="1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3.5" customHeight="1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3.5" customHeight="1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3.5" customHeight="1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3.5" customHeight="1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3.5" customHeight="1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3.5" customHeight="1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3.5" customHeight="1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3.5" customHeight="1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3.5" customHeight="1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3.5" customHeight="1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3.5" customHeight="1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3.5" customHeight="1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3.5" customHeight="1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3.5" customHeight="1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3.5" customHeight="1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3.5" customHeight="1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3.5" customHeight="1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3.5" customHeight="1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3.5" customHeight="1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3.5" customHeight="1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3.5" customHeight="1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3.5" customHeight="1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3.5" customHeight="1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3.5" customHeight="1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3.5" customHeight="1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3.5" customHeight="1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3.5" customHeight="1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3.5" customHeight="1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3.5" customHeight="1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3.5" customHeight="1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3.5" customHeight="1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3.5" customHeight="1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3.5" customHeight="1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3.5" customHeight="1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3.5" customHeight="1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3.5" customHeight="1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3.5" customHeight="1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3.5" customHeight="1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3.5" customHeight="1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3.5" customHeight="1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13.5" customHeight="1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3.5" customHeight="1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3.5" customHeight="1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3.5" customHeight="1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3.5" customHeight="1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3.5" customHeight="1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3.5" customHeight="1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3.5" customHeight="1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3.5" customHeight="1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3.5" customHeight="1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3.5" customHeight="1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13.5" customHeight="1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3.5" customHeight="1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3.5" customHeight="1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3.5" customHeight="1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3.5" customHeight="1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3.5" customHeight="1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3.5" customHeight="1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3.5" customHeight="1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3.5" customHeight="1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3.5" customHeight="1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3.5" customHeight="1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13.5" customHeight="1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3.5" customHeight="1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3.5" customHeight="1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13.5" customHeight="1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13.5" customHeight="1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13.5" customHeight="1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13.5" customHeight="1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13.5" customHeight="1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13.5" customHeight="1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13.5" customHeight="1" x14ac:dyDescent="0.3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13.5" customHeight="1" x14ac:dyDescent="0.3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13.5" customHeight="1" x14ac:dyDescent="0.3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13.5" customHeight="1" x14ac:dyDescent="0.3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13.5" customHeight="1" x14ac:dyDescent="0.3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13.5" customHeight="1" x14ac:dyDescent="0.3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13.5" customHeight="1" x14ac:dyDescent="0.3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13.5" customHeight="1" x14ac:dyDescent="0.3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13.5" customHeight="1" x14ac:dyDescent="0.3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13.5" customHeight="1" x14ac:dyDescent="0.3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13.5" customHeight="1" x14ac:dyDescent="0.3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13.5" customHeight="1" x14ac:dyDescent="0.3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13.5" customHeight="1" x14ac:dyDescent="0.3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13.5" customHeight="1" x14ac:dyDescent="0.3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13.5" customHeight="1" x14ac:dyDescent="0.3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13.5" customHeight="1" x14ac:dyDescent="0.3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13.5" customHeight="1" x14ac:dyDescent="0.3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13.5" customHeight="1" x14ac:dyDescent="0.3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13.5" customHeight="1" x14ac:dyDescent="0.3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13.5" customHeight="1" x14ac:dyDescent="0.3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13.5" customHeight="1" x14ac:dyDescent="0.3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13.5" customHeight="1" x14ac:dyDescent="0.3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13.5" customHeight="1" x14ac:dyDescent="0.3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13.5" customHeight="1" x14ac:dyDescent="0.3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13.5" customHeight="1" x14ac:dyDescent="0.3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13.5" customHeight="1" x14ac:dyDescent="0.3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13.5" customHeight="1" x14ac:dyDescent="0.3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13.5" customHeight="1" x14ac:dyDescent="0.3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13.5" customHeight="1" x14ac:dyDescent="0.3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13.5" customHeight="1" x14ac:dyDescent="0.3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13.5" customHeight="1" x14ac:dyDescent="0.3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13.5" customHeight="1" x14ac:dyDescent="0.3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13.5" customHeight="1" x14ac:dyDescent="0.3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13.5" customHeight="1" x14ac:dyDescent="0.3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13.5" customHeight="1" x14ac:dyDescent="0.3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13.5" customHeight="1" x14ac:dyDescent="0.3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13.5" customHeight="1" x14ac:dyDescent="0.3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13.5" customHeight="1" x14ac:dyDescent="0.3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13.5" customHeight="1" x14ac:dyDescent="0.3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13.5" customHeight="1" x14ac:dyDescent="0.3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13.5" customHeight="1" x14ac:dyDescent="0.3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13.5" customHeight="1" x14ac:dyDescent="0.3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13.5" customHeight="1" x14ac:dyDescent="0.3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13.5" customHeight="1" x14ac:dyDescent="0.3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13.5" customHeight="1" x14ac:dyDescent="0.3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13.5" customHeight="1" x14ac:dyDescent="0.3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13.5" customHeight="1" x14ac:dyDescent="0.3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13.5" customHeight="1" x14ac:dyDescent="0.3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13.5" customHeight="1" x14ac:dyDescent="0.3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13.5" customHeight="1" x14ac:dyDescent="0.3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13.5" customHeight="1" x14ac:dyDescent="0.3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13.5" customHeight="1" x14ac:dyDescent="0.3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13.5" customHeight="1" x14ac:dyDescent="0.3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13.5" customHeight="1" x14ac:dyDescent="0.3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13.5" customHeight="1" x14ac:dyDescent="0.3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13.5" customHeight="1" x14ac:dyDescent="0.3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13.5" customHeight="1" x14ac:dyDescent="0.3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13.5" customHeight="1" x14ac:dyDescent="0.3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13.5" customHeight="1" x14ac:dyDescent="0.3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13.5" customHeight="1" x14ac:dyDescent="0.3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13.5" customHeight="1" x14ac:dyDescent="0.3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13.5" customHeight="1" x14ac:dyDescent="0.3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13.5" customHeight="1" x14ac:dyDescent="0.3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13.5" customHeight="1" x14ac:dyDescent="0.3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13.5" customHeight="1" x14ac:dyDescent="0.3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13.5" customHeight="1" x14ac:dyDescent="0.3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13.5" customHeight="1" x14ac:dyDescent="0.3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13.5" customHeight="1" x14ac:dyDescent="0.3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13.5" customHeight="1" x14ac:dyDescent="0.3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13.5" customHeight="1" x14ac:dyDescent="0.3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13.5" customHeight="1" x14ac:dyDescent="0.3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13.5" customHeight="1" x14ac:dyDescent="0.3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13.5" customHeight="1" x14ac:dyDescent="0.3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13.5" customHeight="1" x14ac:dyDescent="0.3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13.5" customHeight="1" x14ac:dyDescent="0.3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13.5" customHeight="1" x14ac:dyDescent="0.3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13.5" customHeight="1" x14ac:dyDescent="0.3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13.5" customHeight="1" x14ac:dyDescent="0.3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13.5" customHeight="1" x14ac:dyDescent="0.3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13.5" customHeight="1" x14ac:dyDescent="0.3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13.5" customHeight="1" x14ac:dyDescent="0.3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13.5" customHeight="1" x14ac:dyDescent="0.3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13.5" customHeight="1" x14ac:dyDescent="0.3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13.5" customHeight="1" x14ac:dyDescent="0.3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13.5" customHeight="1" x14ac:dyDescent="0.3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13.5" customHeight="1" x14ac:dyDescent="0.3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13.5" customHeight="1" x14ac:dyDescent="0.3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13.5" customHeight="1" x14ac:dyDescent="0.3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13.5" customHeight="1" x14ac:dyDescent="0.3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13.5" customHeight="1" x14ac:dyDescent="0.3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13.5" customHeight="1" x14ac:dyDescent="0.3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13.5" customHeight="1" x14ac:dyDescent="0.3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13.5" customHeight="1" x14ac:dyDescent="0.3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13.5" customHeight="1" x14ac:dyDescent="0.3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13.5" customHeight="1" x14ac:dyDescent="0.3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3.5" customHeight="1" x14ac:dyDescent="0.3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3.5" customHeight="1" x14ac:dyDescent="0.3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3.5" customHeight="1" x14ac:dyDescent="0.3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3.5" customHeight="1" x14ac:dyDescent="0.3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3.5" customHeight="1" x14ac:dyDescent="0.3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3.5" customHeight="1" x14ac:dyDescent="0.3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3.5" customHeight="1" x14ac:dyDescent="0.3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3.5" customHeight="1" x14ac:dyDescent="0.3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3.5" customHeight="1" x14ac:dyDescent="0.3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3.5" customHeight="1" x14ac:dyDescent="0.3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3.5" customHeight="1" x14ac:dyDescent="0.3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3.5" customHeight="1" x14ac:dyDescent="0.3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3.5" customHeight="1" x14ac:dyDescent="0.3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3.5" customHeight="1" x14ac:dyDescent="0.3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3.5" customHeight="1" x14ac:dyDescent="0.3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3.5" customHeight="1" x14ac:dyDescent="0.3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13.5" customHeight="1" x14ac:dyDescent="0.3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13.5" customHeight="1" x14ac:dyDescent="0.3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13.5" customHeight="1" x14ac:dyDescent="0.3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13.5" customHeight="1" x14ac:dyDescent="0.3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13.5" customHeight="1" x14ac:dyDescent="0.3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13.5" customHeight="1" x14ac:dyDescent="0.3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13.5" customHeight="1" x14ac:dyDescent="0.3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13.5" customHeight="1" x14ac:dyDescent="0.3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13.5" customHeight="1" x14ac:dyDescent="0.3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13.5" customHeight="1" x14ac:dyDescent="0.3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13.5" customHeight="1" x14ac:dyDescent="0.3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13.5" customHeight="1" x14ac:dyDescent="0.3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13.5" customHeight="1" x14ac:dyDescent="0.3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spans="1:26" ht="13.5" customHeight="1" x14ac:dyDescent="0.3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13.5" customHeight="1" x14ac:dyDescent="0.3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13.5" customHeight="1" x14ac:dyDescent="0.3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13.5" customHeight="1" x14ac:dyDescent="0.3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3.5" customHeight="1" x14ac:dyDescent="0.3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3.5" customHeight="1" x14ac:dyDescent="0.3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3.5" customHeight="1" x14ac:dyDescent="0.3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3.5" customHeight="1" x14ac:dyDescent="0.3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3.5" customHeight="1" x14ac:dyDescent="0.3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3.5" customHeight="1" x14ac:dyDescent="0.3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3.5" customHeight="1" x14ac:dyDescent="0.3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3.5" customHeight="1" x14ac:dyDescent="0.3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3.5" customHeight="1" x14ac:dyDescent="0.3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3.5" customHeight="1" x14ac:dyDescent="0.3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3.5" customHeight="1" x14ac:dyDescent="0.3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3.5" customHeight="1" x14ac:dyDescent="0.3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3.5" customHeight="1" x14ac:dyDescent="0.3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3.5" customHeight="1" x14ac:dyDescent="0.3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3.5" customHeight="1" x14ac:dyDescent="0.3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3.5" customHeight="1" x14ac:dyDescent="0.3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3.5" customHeight="1" x14ac:dyDescent="0.3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3.5" customHeight="1" x14ac:dyDescent="0.3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3.5" customHeight="1" x14ac:dyDescent="0.3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3.5" customHeight="1" x14ac:dyDescent="0.3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3.5" customHeight="1" x14ac:dyDescent="0.3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3.5" customHeight="1" x14ac:dyDescent="0.3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3.5" customHeight="1" x14ac:dyDescent="0.3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3.5" customHeight="1" x14ac:dyDescent="0.3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3.5" customHeight="1" x14ac:dyDescent="0.3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3.5" customHeight="1" x14ac:dyDescent="0.3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3.5" customHeight="1" x14ac:dyDescent="0.3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3.5" customHeight="1" x14ac:dyDescent="0.3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3.5" customHeight="1" x14ac:dyDescent="0.3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3.5" customHeight="1" x14ac:dyDescent="0.3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3.5" customHeight="1" x14ac:dyDescent="0.3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13.5" customHeight="1" x14ac:dyDescent="0.3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13.5" customHeight="1" x14ac:dyDescent="0.3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13.5" customHeight="1" x14ac:dyDescent="0.3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13.5" customHeight="1" x14ac:dyDescent="0.3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13.5" customHeight="1" x14ac:dyDescent="0.3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13.5" customHeight="1" x14ac:dyDescent="0.3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13.5" customHeight="1" x14ac:dyDescent="0.3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13.5" customHeight="1" x14ac:dyDescent="0.3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13.5" customHeight="1" x14ac:dyDescent="0.3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13.5" customHeight="1" x14ac:dyDescent="0.3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13.5" customHeight="1" x14ac:dyDescent="0.3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13.5" customHeight="1" x14ac:dyDescent="0.3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13.5" customHeight="1" x14ac:dyDescent="0.3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13.5" customHeight="1" x14ac:dyDescent="0.3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13.5" customHeight="1" x14ac:dyDescent="0.3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13.5" customHeight="1" x14ac:dyDescent="0.3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13.5" customHeight="1" x14ac:dyDescent="0.3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13.5" customHeight="1" x14ac:dyDescent="0.3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13.5" customHeight="1" x14ac:dyDescent="0.3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13.5" customHeight="1" x14ac:dyDescent="0.3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13.5" customHeight="1" x14ac:dyDescent="0.3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13.5" customHeight="1" x14ac:dyDescent="0.3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13.5" customHeight="1" x14ac:dyDescent="0.3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13.5" customHeight="1" x14ac:dyDescent="0.3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13.5" customHeight="1" x14ac:dyDescent="0.3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13.5" customHeight="1" x14ac:dyDescent="0.3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13.5" customHeight="1" x14ac:dyDescent="0.3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13.5" customHeight="1" x14ac:dyDescent="0.3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13.5" customHeight="1" x14ac:dyDescent="0.3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13.5" customHeight="1" x14ac:dyDescent="0.3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13.5" customHeight="1" x14ac:dyDescent="0.3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13.5" customHeight="1" x14ac:dyDescent="0.3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3.5" customHeight="1" x14ac:dyDescent="0.3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3.5" customHeight="1" x14ac:dyDescent="0.3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3.5" customHeight="1" x14ac:dyDescent="0.3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3.5" customHeight="1" x14ac:dyDescent="0.3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3.5" customHeight="1" x14ac:dyDescent="0.3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3.5" customHeight="1" x14ac:dyDescent="0.3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3.5" customHeight="1" x14ac:dyDescent="0.3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3.5" customHeight="1" x14ac:dyDescent="0.3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3.5" customHeight="1" x14ac:dyDescent="0.3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3.5" customHeight="1" x14ac:dyDescent="0.3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3.5" customHeight="1" x14ac:dyDescent="0.3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3.5" customHeight="1" x14ac:dyDescent="0.3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3.5" customHeight="1" x14ac:dyDescent="0.3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3.5" customHeight="1" x14ac:dyDescent="0.3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3.5" customHeight="1" x14ac:dyDescent="0.3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3.5" customHeight="1" x14ac:dyDescent="0.3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3.5" customHeight="1" x14ac:dyDescent="0.3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3.5" customHeight="1" x14ac:dyDescent="0.3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3.5" customHeight="1" x14ac:dyDescent="0.3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3.5" customHeight="1" x14ac:dyDescent="0.3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3.5" customHeight="1" x14ac:dyDescent="0.3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3.5" customHeight="1" x14ac:dyDescent="0.3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3.5" customHeight="1" x14ac:dyDescent="0.3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3.5" customHeight="1" x14ac:dyDescent="0.3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3.5" customHeight="1" x14ac:dyDescent="0.3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3.5" customHeight="1" x14ac:dyDescent="0.3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3.5" customHeight="1" x14ac:dyDescent="0.3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3.5" customHeight="1" x14ac:dyDescent="0.3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3.5" customHeight="1" x14ac:dyDescent="0.3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3.5" customHeight="1" x14ac:dyDescent="0.3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3.5" customHeight="1" x14ac:dyDescent="0.3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3.5" customHeight="1" x14ac:dyDescent="0.3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3.5" customHeight="1" x14ac:dyDescent="0.3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3.5" customHeight="1" x14ac:dyDescent="0.3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3.5" customHeight="1" x14ac:dyDescent="0.3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3.5" customHeight="1" x14ac:dyDescent="0.3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3.5" customHeight="1" x14ac:dyDescent="0.3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3.5" customHeight="1" x14ac:dyDescent="0.3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3.5" customHeight="1" x14ac:dyDescent="0.3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3.5" customHeight="1" x14ac:dyDescent="0.3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3.5" customHeight="1" x14ac:dyDescent="0.3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3.5" customHeight="1" x14ac:dyDescent="0.3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3.5" customHeight="1" x14ac:dyDescent="0.3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3.5" customHeight="1" x14ac:dyDescent="0.3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3.5" customHeight="1" x14ac:dyDescent="0.3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3.5" customHeight="1" x14ac:dyDescent="0.3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3.5" customHeight="1" x14ac:dyDescent="0.3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3.5" customHeight="1" x14ac:dyDescent="0.3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3.5" customHeight="1" x14ac:dyDescent="0.3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3.5" customHeight="1" x14ac:dyDescent="0.3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3.5" customHeight="1" x14ac:dyDescent="0.3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3.5" customHeight="1" x14ac:dyDescent="0.3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3.5" customHeight="1" x14ac:dyDescent="0.3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3.5" customHeight="1" x14ac:dyDescent="0.3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3.5" customHeight="1" x14ac:dyDescent="0.3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3.5" customHeight="1" x14ac:dyDescent="0.3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3.5" customHeight="1" x14ac:dyDescent="0.3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3.5" customHeight="1" x14ac:dyDescent="0.3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3.5" customHeight="1" x14ac:dyDescent="0.3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3.5" customHeight="1" x14ac:dyDescent="0.3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3.5" customHeight="1" x14ac:dyDescent="0.3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3.5" customHeight="1" x14ac:dyDescent="0.3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3.5" customHeight="1" x14ac:dyDescent="0.3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3.5" customHeight="1" x14ac:dyDescent="0.3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3.5" customHeight="1" x14ac:dyDescent="0.3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3.5" customHeight="1" x14ac:dyDescent="0.3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3.5" customHeight="1" x14ac:dyDescent="0.3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3.5" customHeight="1" x14ac:dyDescent="0.3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3.5" customHeight="1" x14ac:dyDescent="0.3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3.5" customHeight="1" x14ac:dyDescent="0.3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3.5" customHeight="1" x14ac:dyDescent="0.3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3.5" customHeight="1" x14ac:dyDescent="0.3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3.5" customHeight="1" x14ac:dyDescent="0.3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3.5" customHeight="1" x14ac:dyDescent="0.3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3.5" customHeight="1" x14ac:dyDescent="0.3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3.5" customHeight="1" x14ac:dyDescent="0.3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3.5" customHeight="1" x14ac:dyDescent="0.3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3.5" customHeight="1" x14ac:dyDescent="0.3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3.5" customHeight="1" x14ac:dyDescent="0.3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3.5" customHeight="1" x14ac:dyDescent="0.3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3.5" customHeight="1" x14ac:dyDescent="0.3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3.5" customHeight="1" x14ac:dyDescent="0.3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3.5" customHeight="1" x14ac:dyDescent="0.3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3.5" customHeight="1" x14ac:dyDescent="0.3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3.5" customHeight="1" x14ac:dyDescent="0.3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3.5" customHeight="1" x14ac:dyDescent="0.3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3.5" customHeight="1" x14ac:dyDescent="0.3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3.5" customHeight="1" x14ac:dyDescent="0.3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3.5" customHeight="1" x14ac:dyDescent="0.3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3.5" customHeight="1" x14ac:dyDescent="0.3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3.5" customHeight="1" x14ac:dyDescent="0.3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3.5" customHeight="1" x14ac:dyDescent="0.3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3.5" customHeight="1" x14ac:dyDescent="0.3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3.5" customHeight="1" x14ac:dyDescent="0.3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13.5" customHeight="1" x14ac:dyDescent="0.3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3.5" customHeight="1" x14ac:dyDescent="0.3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3.5" customHeight="1" x14ac:dyDescent="0.3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13.5" customHeight="1" x14ac:dyDescent="0.3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3.5" customHeight="1" x14ac:dyDescent="0.3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3.5" customHeight="1" x14ac:dyDescent="0.3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3.5" customHeight="1" x14ac:dyDescent="0.3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3.5" customHeight="1" x14ac:dyDescent="0.3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3.5" customHeight="1" x14ac:dyDescent="0.3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3.5" customHeight="1" x14ac:dyDescent="0.3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3.5" customHeight="1" x14ac:dyDescent="0.3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3.5" customHeight="1" x14ac:dyDescent="0.3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3.5" customHeight="1" x14ac:dyDescent="0.3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3.5" customHeight="1" x14ac:dyDescent="0.3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3.5" customHeight="1" x14ac:dyDescent="0.3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3.5" customHeight="1" x14ac:dyDescent="0.3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3.5" customHeight="1" x14ac:dyDescent="0.3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3.5" customHeight="1" x14ac:dyDescent="0.3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13.5" customHeight="1" x14ac:dyDescent="0.3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13.5" customHeight="1" x14ac:dyDescent="0.3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13.5" customHeight="1" x14ac:dyDescent="0.3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13.5" customHeight="1" x14ac:dyDescent="0.3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13.5" customHeight="1" x14ac:dyDescent="0.3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13.5" customHeight="1" x14ac:dyDescent="0.3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13.5" customHeight="1" x14ac:dyDescent="0.3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13.5" customHeight="1" x14ac:dyDescent="0.3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13.5" customHeight="1" x14ac:dyDescent="0.3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13.5" customHeight="1" x14ac:dyDescent="0.3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13.5" customHeight="1" x14ac:dyDescent="0.3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13.5" customHeight="1" x14ac:dyDescent="0.3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13.5" customHeight="1" x14ac:dyDescent="0.3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13.5" customHeight="1" x14ac:dyDescent="0.3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13.5" customHeight="1" x14ac:dyDescent="0.3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13.5" customHeight="1" x14ac:dyDescent="0.3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13.5" customHeight="1" x14ac:dyDescent="0.3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13.5" customHeight="1" x14ac:dyDescent="0.3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13.5" customHeight="1" x14ac:dyDescent="0.3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13.5" customHeight="1" x14ac:dyDescent="0.3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13.5" customHeight="1" x14ac:dyDescent="0.3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13.5" customHeight="1" x14ac:dyDescent="0.3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13.5" customHeight="1" x14ac:dyDescent="0.3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13.5" customHeight="1" x14ac:dyDescent="0.3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13.5" customHeight="1" x14ac:dyDescent="0.3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13.5" customHeight="1" x14ac:dyDescent="0.3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13.5" customHeight="1" x14ac:dyDescent="0.3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13.5" customHeight="1" x14ac:dyDescent="0.3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13.5" customHeight="1" x14ac:dyDescent="0.3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13.5" customHeight="1" x14ac:dyDescent="0.3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13.5" customHeight="1" x14ac:dyDescent="0.3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13.5" customHeight="1" x14ac:dyDescent="0.3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13.5" customHeight="1" x14ac:dyDescent="0.3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13.5" customHeight="1" x14ac:dyDescent="0.3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13.5" customHeight="1" x14ac:dyDescent="0.3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13.5" customHeight="1" x14ac:dyDescent="0.3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13.5" customHeight="1" x14ac:dyDescent="0.3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13.5" customHeight="1" x14ac:dyDescent="0.3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13.5" customHeight="1" x14ac:dyDescent="0.3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13.5" customHeight="1" x14ac:dyDescent="0.3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13.5" customHeight="1" x14ac:dyDescent="0.3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13.5" customHeight="1" x14ac:dyDescent="0.3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13.5" customHeight="1" x14ac:dyDescent="0.3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13.5" customHeight="1" x14ac:dyDescent="0.3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13.5" customHeight="1" x14ac:dyDescent="0.3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13.5" customHeight="1" x14ac:dyDescent="0.3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13.5" customHeight="1" x14ac:dyDescent="0.3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13.5" customHeight="1" x14ac:dyDescent="0.3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13.5" customHeight="1" x14ac:dyDescent="0.3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13.5" customHeight="1" x14ac:dyDescent="0.3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13.5" customHeight="1" x14ac:dyDescent="0.3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13.5" customHeight="1" x14ac:dyDescent="0.3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13.5" customHeight="1" x14ac:dyDescent="0.3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1:26" ht="13.5" customHeight="1" x14ac:dyDescent="0.3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1:26" ht="13.5" customHeight="1" x14ac:dyDescent="0.3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1:26" ht="13.5" customHeight="1" x14ac:dyDescent="0.3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spans="1:26" ht="13.5" customHeight="1" x14ac:dyDescent="0.3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spans="1:26" ht="13.5" customHeight="1" x14ac:dyDescent="0.3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spans="1:26" ht="13.5" customHeight="1" x14ac:dyDescent="0.3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1:26" ht="13.5" customHeight="1" x14ac:dyDescent="0.3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spans="1:26" ht="13.5" customHeight="1" x14ac:dyDescent="0.3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spans="1:26" ht="13.5" customHeight="1" x14ac:dyDescent="0.3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spans="1:26" ht="13.5" customHeight="1" x14ac:dyDescent="0.3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spans="1:26" ht="13.5" customHeight="1" x14ac:dyDescent="0.3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spans="1:26" ht="13.5" customHeight="1" x14ac:dyDescent="0.3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spans="1:26" ht="13.5" customHeight="1" x14ac:dyDescent="0.3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spans="1:26" ht="13.5" customHeight="1" x14ac:dyDescent="0.3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spans="1:26" ht="13.5" customHeight="1" x14ac:dyDescent="0.3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spans="1:26" ht="13.5" customHeight="1" x14ac:dyDescent="0.3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spans="1:26" ht="13.5" customHeight="1" x14ac:dyDescent="0.3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spans="1:26" ht="13.5" customHeight="1" x14ac:dyDescent="0.3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spans="1:26" ht="13.5" customHeight="1" x14ac:dyDescent="0.3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spans="1:26" ht="13.5" customHeight="1" x14ac:dyDescent="0.3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spans="1:26" ht="13.5" customHeight="1" x14ac:dyDescent="0.3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26" ht="13.5" customHeight="1" x14ac:dyDescent="0.3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spans="1:26" ht="13.5" customHeight="1" x14ac:dyDescent="0.3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spans="1:26" ht="13.5" customHeight="1" x14ac:dyDescent="0.3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spans="1:26" ht="13.5" customHeight="1" x14ac:dyDescent="0.3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spans="1:26" ht="13.5" customHeight="1" x14ac:dyDescent="0.3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spans="1:26" ht="13.5" customHeight="1" x14ac:dyDescent="0.3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spans="1:26" ht="13.5" customHeight="1" x14ac:dyDescent="0.3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spans="1:26" ht="13.5" customHeight="1" x14ac:dyDescent="0.3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spans="1:26" ht="13.5" customHeight="1" x14ac:dyDescent="0.3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spans="1:26" ht="13.5" customHeight="1" x14ac:dyDescent="0.3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spans="1:26" ht="13.5" customHeight="1" x14ac:dyDescent="0.3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spans="1:26" ht="13.5" customHeight="1" x14ac:dyDescent="0.3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spans="1:26" ht="13.5" customHeight="1" x14ac:dyDescent="0.3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spans="1:26" ht="13.5" customHeight="1" x14ac:dyDescent="0.3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spans="1:26" ht="13.5" customHeight="1" x14ac:dyDescent="0.3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spans="1:26" ht="13.5" customHeight="1" x14ac:dyDescent="0.3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spans="1:26" ht="13.5" customHeight="1" x14ac:dyDescent="0.3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1:26" ht="13.5" customHeight="1" x14ac:dyDescent="0.3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spans="1:26" ht="13.5" customHeight="1" x14ac:dyDescent="0.3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spans="1:26" ht="13.5" customHeight="1" x14ac:dyDescent="0.3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spans="1:26" ht="13.5" customHeight="1" x14ac:dyDescent="0.3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spans="1:26" ht="13.5" customHeight="1" x14ac:dyDescent="0.3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spans="1:26" ht="13.5" customHeight="1" x14ac:dyDescent="0.3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spans="1:26" ht="13.5" customHeight="1" x14ac:dyDescent="0.3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spans="1:26" ht="13.5" customHeight="1" x14ac:dyDescent="0.3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spans="1:26" ht="13.5" customHeight="1" x14ac:dyDescent="0.3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spans="1:26" ht="13.5" customHeight="1" x14ac:dyDescent="0.3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spans="1:26" ht="13.5" customHeight="1" x14ac:dyDescent="0.3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spans="1:26" ht="13.5" customHeight="1" x14ac:dyDescent="0.3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spans="1:26" ht="13.5" customHeight="1" x14ac:dyDescent="0.3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spans="1:26" ht="13.5" customHeight="1" x14ac:dyDescent="0.3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spans="1:26" ht="13.5" customHeight="1" x14ac:dyDescent="0.3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spans="1:26" ht="13.5" customHeight="1" x14ac:dyDescent="0.3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 spans="1:26" ht="13.5" customHeight="1" x14ac:dyDescent="0.3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 spans="1:26" ht="13.5" customHeight="1" x14ac:dyDescent="0.3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 spans="1:26" ht="13.5" customHeight="1" x14ac:dyDescent="0.3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 spans="1:26" ht="13.5" customHeight="1" x14ac:dyDescent="0.3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 spans="1:26" ht="13.5" customHeight="1" x14ac:dyDescent="0.3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 spans="1:26" ht="13.5" customHeight="1" x14ac:dyDescent="0.3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 spans="1:26" ht="13.5" customHeight="1" x14ac:dyDescent="0.3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 spans="1:26" ht="13.5" customHeight="1" x14ac:dyDescent="0.3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 spans="1:26" ht="13.5" customHeight="1" x14ac:dyDescent="0.3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 spans="1:26" ht="13.5" customHeight="1" x14ac:dyDescent="0.3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 spans="1:26" ht="13.5" customHeight="1" x14ac:dyDescent="0.3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 spans="1:26" ht="13.5" customHeight="1" x14ac:dyDescent="0.3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 spans="1:26" ht="13.5" customHeight="1" x14ac:dyDescent="0.3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 spans="1:26" ht="13.5" customHeight="1" x14ac:dyDescent="0.3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 spans="1:26" ht="13.5" customHeight="1" x14ac:dyDescent="0.3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 spans="1:26" ht="13.5" customHeight="1" x14ac:dyDescent="0.3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 spans="1:26" ht="13.5" customHeight="1" x14ac:dyDescent="0.3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 spans="1:26" ht="13.5" customHeight="1" x14ac:dyDescent="0.3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 spans="1:26" ht="13.5" customHeight="1" x14ac:dyDescent="0.3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 spans="1:26" ht="13.5" customHeight="1" x14ac:dyDescent="0.3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 spans="1:26" ht="13.5" customHeight="1" x14ac:dyDescent="0.3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 spans="1:26" ht="13.5" customHeight="1" x14ac:dyDescent="0.3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 spans="1:26" ht="13.5" customHeight="1" x14ac:dyDescent="0.3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 spans="1:26" ht="13.5" customHeight="1" x14ac:dyDescent="0.3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 spans="1:26" ht="13.5" customHeight="1" x14ac:dyDescent="0.3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 spans="1:26" ht="13.5" customHeight="1" x14ac:dyDescent="0.3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 spans="1:26" ht="13.5" customHeight="1" x14ac:dyDescent="0.3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 spans="1:26" ht="13.5" customHeight="1" x14ac:dyDescent="0.3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 spans="1:26" ht="13.5" customHeight="1" x14ac:dyDescent="0.3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 spans="1:26" ht="13.5" customHeight="1" x14ac:dyDescent="0.3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 spans="1:26" ht="13.5" customHeight="1" x14ac:dyDescent="0.3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 spans="1:26" ht="13.5" customHeight="1" x14ac:dyDescent="0.3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 spans="1:26" ht="13.5" customHeight="1" x14ac:dyDescent="0.3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 spans="1:26" ht="13.5" customHeight="1" x14ac:dyDescent="0.3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 spans="1:26" ht="13.5" customHeight="1" x14ac:dyDescent="0.3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 spans="1:26" ht="13.5" customHeight="1" x14ac:dyDescent="0.3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 spans="1:26" ht="13.5" customHeight="1" x14ac:dyDescent="0.3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 spans="1:26" ht="13.5" customHeight="1" x14ac:dyDescent="0.3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 spans="1:26" ht="13.5" customHeight="1" x14ac:dyDescent="0.3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 spans="1:26" ht="13.5" customHeight="1" x14ac:dyDescent="0.3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 spans="1:26" ht="13.5" customHeight="1" x14ac:dyDescent="0.3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 spans="1:26" ht="13.5" customHeight="1" x14ac:dyDescent="0.3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 spans="1:26" ht="13.5" customHeight="1" x14ac:dyDescent="0.3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 spans="1:26" ht="13.5" customHeight="1" x14ac:dyDescent="0.3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 spans="1:26" ht="13.5" customHeight="1" x14ac:dyDescent="0.3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 spans="1:26" ht="13.5" customHeight="1" x14ac:dyDescent="0.3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 spans="1:26" ht="13.5" customHeight="1" x14ac:dyDescent="0.3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 spans="1:26" ht="13.5" customHeight="1" x14ac:dyDescent="0.3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 spans="1:26" ht="13.5" customHeight="1" x14ac:dyDescent="0.3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 spans="1:26" ht="13.5" customHeight="1" x14ac:dyDescent="0.3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 spans="1:26" ht="13.5" customHeight="1" x14ac:dyDescent="0.3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 spans="1:26" ht="13.5" customHeight="1" x14ac:dyDescent="0.3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 spans="1:26" ht="13.5" customHeight="1" x14ac:dyDescent="0.3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 spans="1:26" ht="13.5" customHeight="1" x14ac:dyDescent="0.3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 spans="1:26" ht="13.5" customHeight="1" x14ac:dyDescent="0.3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 spans="1:26" ht="13.5" customHeight="1" x14ac:dyDescent="0.3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 spans="1:26" ht="13.5" customHeight="1" x14ac:dyDescent="0.3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 spans="1:26" ht="13.5" customHeight="1" x14ac:dyDescent="0.3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 spans="1:26" ht="13.5" customHeight="1" x14ac:dyDescent="0.3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26" ht="13.5" customHeight="1" x14ac:dyDescent="0.3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 spans="1:26" ht="13.5" customHeight="1" x14ac:dyDescent="0.3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 spans="1:26" ht="13.5" customHeight="1" x14ac:dyDescent="0.3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 spans="1:26" ht="13.5" customHeight="1" x14ac:dyDescent="0.3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 spans="1:26" ht="13.5" customHeight="1" x14ac:dyDescent="0.3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 spans="1:26" ht="13.5" customHeight="1" x14ac:dyDescent="0.3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 spans="1:26" ht="13.5" customHeight="1" x14ac:dyDescent="0.3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 spans="1:26" ht="13.5" customHeight="1" x14ac:dyDescent="0.3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 spans="1:26" ht="13.5" customHeight="1" x14ac:dyDescent="0.3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 spans="1:26" ht="13.5" customHeight="1" x14ac:dyDescent="0.3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 spans="1:26" ht="13.5" customHeight="1" x14ac:dyDescent="0.3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 spans="1:26" ht="13.5" customHeight="1" x14ac:dyDescent="0.3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 spans="1:26" ht="13.5" customHeight="1" x14ac:dyDescent="0.3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 spans="1:26" ht="13.5" customHeight="1" x14ac:dyDescent="0.3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 spans="1:26" ht="13.5" customHeight="1" x14ac:dyDescent="0.3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 spans="1:26" ht="13.5" customHeight="1" x14ac:dyDescent="0.3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 spans="1:26" ht="13.5" customHeight="1" x14ac:dyDescent="0.3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 spans="1:26" ht="13.5" customHeight="1" x14ac:dyDescent="0.3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 spans="1:26" ht="13.5" customHeight="1" x14ac:dyDescent="0.3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 spans="1:26" ht="13.5" customHeight="1" x14ac:dyDescent="0.3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 spans="1:26" ht="13.5" customHeight="1" x14ac:dyDescent="0.3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 spans="1:26" ht="13.5" customHeight="1" x14ac:dyDescent="0.3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 spans="1:26" ht="13.5" customHeight="1" x14ac:dyDescent="0.3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 spans="1:26" ht="13.5" customHeight="1" x14ac:dyDescent="0.3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 spans="1:26" ht="13.5" customHeight="1" x14ac:dyDescent="0.3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 spans="1:26" ht="13.5" customHeight="1" x14ac:dyDescent="0.3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 spans="1:26" ht="13.5" customHeight="1" x14ac:dyDescent="0.3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 spans="1:26" ht="13.5" customHeight="1" x14ac:dyDescent="0.3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 spans="1:26" ht="13.5" customHeight="1" x14ac:dyDescent="0.3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 spans="1:26" ht="13.5" customHeight="1" x14ac:dyDescent="0.3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 spans="1:26" ht="13.5" customHeight="1" x14ac:dyDescent="0.3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 spans="1:26" ht="13.5" customHeight="1" x14ac:dyDescent="0.3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 spans="1:26" ht="13.5" customHeight="1" x14ac:dyDescent="0.3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 spans="1:26" ht="13.5" customHeight="1" x14ac:dyDescent="0.3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 spans="1:26" ht="13.5" customHeight="1" x14ac:dyDescent="0.3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 spans="1:26" ht="13.5" customHeight="1" x14ac:dyDescent="0.3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 spans="1:26" ht="13.5" customHeight="1" x14ac:dyDescent="0.3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 spans="1:26" ht="13.5" customHeight="1" x14ac:dyDescent="0.3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 spans="1:26" ht="13.5" customHeight="1" x14ac:dyDescent="0.3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 spans="1:26" ht="13.5" customHeight="1" x14ac:dyDescent="0.3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 spans="1:26" ht="13.5" customHeight="1" x14ac:dyDescent="0.3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 spans="1:26" ht="13.5" customHeight="1" x14ac:dyDescent="0.3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 spans="1:26" ht="13.5" customHeight="1" x14ac:dyDescent="0.3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 spans="1:26" ht="13.5" customHeight="1" x14ac:dyDescent="0.3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 spans="1:26" ht="13.5" customHeight="1" x14ac:dyDescent="0.3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 spans="1:26" ht="13.5" customHeight="1" x14ac:dyDescent="0.3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 spans="1:26" ht="13.5" customHeight="1" x14ac:dyDescent="0.3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 spans="1:26" ht="13.5" customHeight="1" x14ac:dyDescent="0.3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 spans="1:26" ht="13.5" customHeight="1" x14ac:dyDescent="0.3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 spans="1:26" ht="13.5" customHeight="1" x14ac:dyDescent="0.3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 spans="1:26" ht="13.5" customHeight="1" x14ac:dyDescent="0.3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 spans="1:26" ht="13.5" customHeight="1" x14ac:dyDescent="0.3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 spans="1:26" ht="13.5" customHeight="1" x14ac:dyDescent="0.3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 spans="1:26" ht="13.5" customHeight="1" x14ac:dyDescent="0.3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 spans="1:26" ht="13.5" customHeight="1" x14ac:dyDescent="0.3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 spans="1:26" ht="13.5" customHeight="1" x14ac:dyDescent="0.3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 spans="1:26" ht="13.5" customHeight="1" x14ac:dyDescent="0.3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 spans="1:26" ht="13.5" customHeight="1" x14ac:dyDescent="0.3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 spans="1:26" ht="13.5" customHeight="1" x14ac:dyDescent="0.3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 spans="1:26" ht="13.5" customHeight="1" x14ac:dyDescent="0.3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 spans="1:26" ht="13.5" customHeight="1" x14ac:dyDescent="0.3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 spans="1:26" ht="13.5" customHeight="1" x14ac:dyDescent="0.3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 spans="1:26" ht="13.5" customHeight="1" x14ac:dyDescent="0.3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 spans="1:26" ht="13.5" customHeight="1" x14ac:dyDescent="0.3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 spans="1:26" ht="13.5" customHeight="1" x14ac:dyDescent="0.3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 spans="1:26" ht="13.5" customHeight="1" x14ac:dyDescent="0.3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 spans="1:26" ht="13.5" customHeight="1" x14ac:dyDescent="0.3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 spans="1:26" ht="13.5" customHeight="1" x14ac:dyDescent="0.3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 spans="1:26" ht="13.5" customHeight="1" x14ac:dyDescent="0.3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 spans="1:26" ht="13.5" customHeight="1" x14ac:dyDescent="0.3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 spans="1:26" ht="13.5" customHeight="1" x14ac:dyDescent="0.3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 spans="1:26" ht="13.5" customHeight="1" x14ac:dyDescent="0.3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 spans="1:26" ht="13.5" customHeight="1" x14ac:dyDescent="0.3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 spans="1:26" ht="13.5" customHeight="1" x14ac:dyDescent="0.3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 spans="1:26" ht="13.5" customHeight="1" x14ac:dyDescent="0.3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 spans="1:26" ht="13.5" customHeight="1" x14ac:dyDescent="0.3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 spans="1:26" ht="13.5" customHeight="1" x14ac:dyDescent="0.3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spans="1:26" ht="13.5" customHeight="1" x14ac:dyDescent="0.3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spans="1:26" ht="13.5" customHeight="1" x14ac:dyDescent="0.3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spans="1:26" ht="13.5" customHeight="1" x14ac:dyDescent="0.3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 spans="1:26" ht="13.5" customHeight="1" x14ac:dyDescent="0.3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 spans="1:26" ht="13.5" customHeight="1" x14ac:dyDescent="0.3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 spans="1:26" ht="13.5" customHeight="1" x14ac:dyDescent="0.3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 spans="1:26" ht="13.5" customHeight="1" x14ac:dyDescent="0.3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 spans="1:26" ht="13.5" customHeight="1" x14ac:dyDescent="0.3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 spans="1:26" ht="13.5" customHeight="1" x14ac:dyDescent="0.3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 spans="1:26" ht="13.5" customHeight="1" x14ac:dyDescent="0.3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 spans="1:26" ht="13.5" customHeight="1" x14ac:dyDescent="0.3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 spans="1:26" ht="13.5" customHeight="1" x14ac:dyDescent="0.3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 spans="1:26" ht="13.5" customHeight="1" x14ac:dyDescent="0.3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 spans="1:26" ht="13.5" customHeight="1" x14ac:dyDescent="0.3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 spans="1:26" ht="13.5" customHeight="1" x14ac:dyDescent="0.3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26" ht="13.5" customHeight="1" x14ac:dyDescent="0.3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 spans="1:26" ht="13.5" customHeight="1" x14ac:dyDescent="0.3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 spans="1:26" ht="13.5" customHeight="1" x14ac:dyDescent="0.3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 spans="1:26" ht="13.5" customHeight="1" x14ac:dyDescent="0.3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 spans="1:26" ht="13.5" customHeight="1" x14ac:dyDescent="0.3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 spans="1:26" ht="13.5" customHeight="1" x14ac:dyDescent="0.3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 spans="1:26" ht="13.5" customHeight="1" x14ac:dyDescent="0.3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 spans="1:26" ht="13.5" customHeight="1" x14ac:dyDescent="0.3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 spans="1:26" ht="13.5" customHeight="1" x14ac:dyDescent="0.3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 spans="1:26" ht="13.5" customHeight="1" x14ac:dyDescent="0.3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 spans="1:26" ht="13.5" customHeight="1" x14ac:dyDescent="0.3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 spans="1:26" ht="13.5" customHeight="1" x14ac:dyDescent="0.3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 spans="1:26" ht="13.5" customHeight="1" x14ac:dyDescent="0.3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 spans="1:26" ht="13.5" customHeight="1" x14ac:dyDescent="0.3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 spans="1:26" ht="13.5" customHeight="1" x14ac:dyDescent="0.3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 spans="1:26" ht="13.5" customHeight="1" x14ac:dyDescent="0.3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 spans="1:26" ht="13.5" customHeight="1" x14ac:dyDescent="0.3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 spans="1:26" ht="13.5" customHeight="1" x14ac:dyDescent="0.3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 spans="1:26" ht="13.5" customHeight="1" x14ac:dyDescent="0.3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 spans="1:26" ht="13.5" customHeight="1" x14ac:dyDescent="0.3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 spans="1:26" ht="13.5" customHeight="1" x14ac:dyDescent="0.3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 spans="1:26" ht="13.5" customHeight="1" x14ac:dyDescent="0.3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 spans="1:26" ht="13.5" customHeight="1" x14ac:dyDescent="0.3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 spans="1:26" ht="13.5" customHeight="1" x14ac:dyDescent="0.3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 spans="1:26" ht="13.5" customHeight="1" x14ac:dyDescent="0.3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 spans="1:26" ht="13.5" customHeight="1" x14ac:dyDescent="0.3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 spans="1:26" ht="13.5" customHeight="1" x14ac:dyDescent="0.3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 spans="1:26" ht="13.5" customHeight="1" x14ac:dyDescent="0.3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 spans="1:26" ht="13.5" customHeight="1" x14ac:dyDescent="0.3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 spans="1:26" ht="13.5" customHeight="1" x14ac:dyDescent="0.3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 spans="1:26" ht="13.5" customHeight="1" x14ac:dyDescent="0.3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 spans="1:26" ht="13.5" customHeight="1" x14ac:dyDescent="0.3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 spans="1:26" ht="13.5" customHeight="1" x14ac:dyDescent="0.3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 spans="1:26" ht="13.5" customHeight="1" x14ac:dyDescent="0.3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 spans="1:26" ht="13.5" customHeight="1" x14ac:dyDescent="0.3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 spans="1:26" ht="13.5" customHeight="1" x14ac:dyDescent="0.3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 spans="1:26" ht="13.5" customHeight="1" x14ac:dyDescent="0.3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 spans="1:26" ht="13.5" customHeight="1" x14ac:dyDescent="0.3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 spans="1:26" ht="13.5" customHeight="1" x14ac:dyDescent="0.3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 spans="1:26" ht="13.5" customHeight="1" x14ac:dyDescent="0.3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 spans="1:26" ht="13.5" customHeight="1" x14ac:dyDescent="0.3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 spans="1:26" ht="13.5" customHeight="1" x14ac:dyDescent="0.3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 spans="1:26" ht="13.5" customHeight="1" x14ac:dyDescent="0.3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 spans="1:26" ht="13.5" customHeight="1" x14ac:dyDescent="0.3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 spans="1:26" ht="13.5" customHeight="1" x14ac:dyDescent="0.3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 spans="1:26" ht="13.5" customHeight="1" x14ac:dyDescent="0.3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 spans="1:26" ht="13.5" customHeight="1" x14ac:dyDescent="0.3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 spans="1:26" ht="13.5" customHeight="1" x14ac:dyDescent="0.3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 spans="1:26" ht="13.5" customHeight="1" x14ac:dyDescent="0.3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 spans="1:26" ht="13.5" customHeight="1" x14ac:dyDescent="0.3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 spans="1:26" ht="13.5" customHeight="1" x14ac:dyDescent="0.3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 spans="1:26" ht="13.5" customHeight="1" x14ac:dyDescent="0.3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 spans="1:26" ht="13.5" customHeight="1" x14ac:dyDescent="0.3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 spans="1:26" ht="13.5" customHeight="1" x14ac:dyDescent="0.3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 spans="1:26" ht="13.5" customHeight="1" x14ac:dyDescent="0.3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 spans="1:26" ht="13.5" customHeight="1" x14ac:dyDescent="0.3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 spans="1:26" ht="13.5" customHeight="1" x14ac:dyDescent="0.3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 spans="1:26" ht="13.5" customHeight="1" x14ac:dyDescent="0.3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 spans="1:26" ht="13.5" customHeight="1" x14ac:dyDescent="0.3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 spans="1:26" ht="13.5" customHeight="1" x14ac:dyDescent="0.3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 spans="1:26" ht="13.5" customHeight="1" x14ac:dyDescent="0.3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 spans="1:26" ht="13.5" customHeight="1" x14ac:dyDescent="0.3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 spans="1:26" ht="13.5" customHeight="1" x14ac:dyDescent="0.3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 spans="1:26" ht="13.5" customHeight="1" x14ac:dyDescent="0.3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 spans="1:26" ht="13.5" customHeight="1" x14ac:dyDescent="0.3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 spans="1:26" ht="13.5" customHeight="1" x14ac:dyDescent="0.3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 spans="1:26" ht="13.5" customHeight="1" x14ac:dyDescent="0.3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 spans="1:26" ht="13.5" customHeight="1" x14ac:dyDescent="0.3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 spans="1:26" ht="13.5" customHeight="1" x14ac:dyDescent="0.3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 spans="1:26" ht="13.5" customHeight="1" x14ac:dyDescent="0.3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 spans="1:26" ht="13.5" customHeight="1" x14ac:dyDescent="0.3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 spans="1:26" ht="13.5" customHeight="1" x14ac:dyDescent="0.3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 spans="1:26" ht="13.5" customHeight="1" x14ac:dyDescent="0.3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 spans="1:26" ht="13.5" customHeight="1" x14ac:dyDescent="0.3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 spans="1:26" ht="13.5" customHeight="1" x14ac:dyDescent="0.3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 spans="1:26" ht="13.5" customHeight="1" x14ac:dyDescent="0.3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 spans="1:26" ht="13.5" customHeight="1" x14ac:dyDescent="0.3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 spans="1:26" ht="13.5" customHeight="1" x14ac:dyDescent="0.3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 spans="1:26" ht="13.5" customHeight="1" x14ac:dyDescent="0.3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 spans="1:26" ht="13.5" customHeight="1" x14ac:dyDescent="0.3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 spans="1:26" ht="13.5" customHeight="1" x14ac:dyDescent="0.3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 spans="1:26" ht="13.5" customHeight="1" x14ac:dyDescent="0.3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 spans="1:26" ht="13.5" customHeight="1" x14ac:dyDescent="0.3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 spans="1:26" ht="13.5" customHeight="1" x14ac:dyDescent="0.3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 spans="1:26" ht="13.5" customHeight="1" x14ac:dyDescent="0.3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 spans="1:26" ht="13.5" customHeight="1" x14ac:dyDescent="0.3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 spans="1:26" ht="13.5" customHeight="1" x14ac:dyDescent="0.3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 spans="1:26" ht="13.5" customHeight="1" x14ac:dyDescent="0.3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 spans="1:26" ht="13.5" customHeight="1" x14ac:dyDescent="0.3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 spans="1:26" ht="13.5" customHeight="1" x14ac:dyDescent="0.3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 spans="1:26" ht="13.5" customHeight="1" x14ac:dyDescent="0.3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 spans="1:26" ht="13.5" customHeight="1" x14ac:dyDescent="0.3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26" ht="13.5" customHeight="1" x14ac:dyDescent="0.3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 spans="1:26" ht="13.5" customHeight="1" x14ac:dyDescent="0.3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 spans="1:26" ht="13.5" customHeight="1" x14ac:dyDescent="0.3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 spans="1:26" ht="13.5" customHeight="1" x14ac:dyDescent="0.3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 spans="1:26" ht="13.5" customHeight="1" x14ac:dyDescent="0.3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 spans="1:26" ht="13.5" customHeight="1" x14ac:dyDescent="0.3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 spans="1:26" ht="13.5" customHeight="1" x14ac:dyDescent="0.3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 spans="1:26" ht="13.5" customHeight="1" x14ac:dyDescent="0.3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 spans="1:26" ht="13.5" customHeight="1" x14ac:dyDescent="0.3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 spans="1:26" ht="13.5" customHeight="1" x14ac:dyDescent="0.3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 spans="1:26" ht="13.5" customHeight="1" x14ac:dyDescent="0.3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 spans="1:26" ht="13.5" customHeight="1" x14ac:dyDescent="0.3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 spans="1:26" ht="13.5" customHeight="1" x14ac:dyDescent="0.3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 spans="1:26" ht="13.5" customHeight="1" x14ac:dyDescent="0.3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 spans="1:26" ht="13.5" customHeight="1" x14ac:dyDescent="0.3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 spans="1:26" ht="13.5" customHeight="1" x14ac:dyDescent="0.3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 spans="1:26" ht="13.5" customHeight="1" x14ac:dyDescent="0.3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 spans="1:26" ht="13.5" customHeight="1" x14ac:dyDescent="0.3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 spans="1:26" ht="13.5" customHeight="1" x14ac:dyDescent="0.3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 spans="1:26" ht="13.5" customHeight="1" x14ac:dyDescent="0.3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 spans="1:26" ht="13.5" customHeight="1" x14ac:dyDescent="0.3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 spans="1:26" ht="13.5" customHeight="1" x14ac:dyDescent="0.3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 spans="1:26" ht="13.5" customHeight="1" x14ac:dyDescent="0.3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 spans="1:26" ht="13.5" customHeight="1" x14ac:dyDescent="0.3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 spans="1:26" ht="13.5" customHeight="1" x14ac:dyDescent="0.3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 spans="1:26" ht="13.5" customHeight="1" x14ac:dyDescent="0.3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 spans="1:26" ht="13.5" customHeight="1" x14ac:dyDescent="0.3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 spans="1:26" ht="13.5" customHeight="1" x14ac:dyDescent="0.3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 spans="1:26" ht="13.5" customHeight="1" x14ac:dyDescent="0.3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 spans="1:26" ht="13.5" customHeight="1" x14ac:dyDescent="0.3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 spans="1:26" ht="13.5" customHeight="1" x14ac:dyDescent="0.3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 spans="1:26" ht="13.5" customHeight="1" x14ac:dyDescent="0.3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 spans="1:26" ht="13.5" customHeight="1" x14ac:dyDescent="0.3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 spans="1:26" ht="13.5" customHeight="1" x14ac:dyDescent="0.3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 spans="1:26" ht="13.5" customHeight="1" x14ac:dyDescent="0.3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 spans="1:26" ht="13.5" customHeight="1" x14ac:dyDescent="0.3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 spans="1:26" ht="13.5" customHeight="1" x14ac:dyDescent="0.3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 spans="1:26" ht="13.5" customHeight="1" x14ac:dyDescent="0.3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 spans="1:26" ht="13.5" customHeight="1" x14ac:dyDescent="0.3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 spans="1:26" ht="13.5" customHeight="1" x14ac:dyDescent="0.3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 spans="1:26" ht="13.5" customHeight="1" x14ac:dyDescent="0.3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 spans="1:26" ht="13.5" customHeight="1" x14ac:dyDescent="0.3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 spans="1:26" ht="13.5" customHeight="1" x14ac:dyDescent="0.3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 spans="1:26" ht="13.5" customHeight="1" x14ac:dyDescent="0.3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 spans="1:26" ht="13.5" customHeight="1" x14ac:dyDescent="0.3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 spans="1:26" ht="13.5" customHeight="1" x14ac:dyDescent="0.3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 spans="1:26" ht="13.5" customHeight="1" x14ac:dyDescent="0.3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 spans="1:26" ht="13.5" customHeight="1" x14ac:dyDescent="0.3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 spans="1:26" ht="13.5" customHeight="1" x14ac:dyDescent="0.3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 spans="1:26" ht="13.5" customHeight="1" x14ac:dyDescent="0.3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 spans="1:26" ht="13.5" customHeight="1" x14ac:dyDescent="0.3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 spans="1:26" ht="13.5" customHeight="1" x14ac:dyDescent="0.3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 spans="1:26" ht="13.5" customHeight="1" x14ac:dyDescent="0.3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 spans="1:26" ht="13.5" customHeight="1" x14ac:dyDescent="0.3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 spans="1:26" ht="13.5" customHeight="1" x14ac:dyDescent="0.3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 spans="1:26" ht="13.5" customHeight="1" x14ac:dyDescent="0.3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 spans="1:26" ht="13.5" customHeight="1" x14ac:dyDescent="0.3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 spans="1:26" ht="13.5" customHeight="1" x14ac:dyDescent="0.3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 spans="1:26" ht="13.5" customHeight="1" x14ac:dyDescent="0.3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 spans="1:26" ht="13.5" customHeight="1" x14ac:dyDescent="0.3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 spans="1:26" ht="13.5" customHeight="1" x14ac:dyDescent="0.3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 spans="1:26" ht="13.5" customHeight="1" x14ac:dyDescent="0.3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 spans="1:26" ht="13.5" customHeight="1" x14ac:dyDescent="0.3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 spans="1:26" ht="13.5" customHeight="1" x14ac:dyDescent="0.3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 spans="1:26" ht="13.5" customHeight="1" x14ac:dyDescent="0.3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 spans="1:26" ht="13.5" customHeight="1" x14ac:dyDescent="0.3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 spans="1:26" ht="13.5" customHeight="1" x14ac:dyDescent="0.3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 spans="1:26" ht="13.5" customHeight="1" x14ac:dyDescent="0.3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 spans="1:26" ht="13.5" customHeight="1" x14ac:dyDescent="0.3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 spans="1:26" ht="13.5" customHeight="1" x14ac:dyDescent="0.3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 spans="1:26" ht="13.5" customHeight="1" x14ac:dyDescent="0.3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 spans="1:26" ht="13.5" customHeight="1" x14ac:dyDescent="0.3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 spans="1:26" ht="13.5" customHeight="1" x14ac:dyDescent="0.3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 spans="1:26" ht="13.5" customHeight="1" x14ac:dyDescent="0.3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 spans="1:26" ht="13.5" customHeight="1" x14ac:dyDescent="0.3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 spans="1:26" ht="13.5" customHeight="1" x14ac:dyDescent="0.3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 spans="1:26" ht="13.5" customHeight="1" x14ac:dyDescent="0.3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 spans="1:26" ht="13.5" customHeight="1" x14ac:dyDescent="0.3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 spans="1:26" ht="13.5" customHeight="1" x14ac:dyDescent="0.3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 spans="1:26" ht="13.5" customHeight="1" x14ac:dyDescent="0.3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 spans="1:26" ht="13.5" customHeight="1" x14ac:dyDescent="0.3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 spans="1:26" ht="13.5" customHeight="1" x14ac:dyDescent="0.3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 spans="1:26" ht="13.5" customHeight="1" x14ac:dyDescent="0.3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 spans="1:26" ht="13.5" customHeight="1" x14ac:dyDescent="0.3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 spans="1:26" ht="13.5" customHeight="1" x14ac:dyDescent="0.3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 spans="1:26" ht="13.5" customHeight="1" x14ac:dyDescent="0.3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 spans="1:26" ht="13.5" customHeight="1" x14ac:dyDescent="0.3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 spans="1:26" ht="13.5" customHeight="1" x14ac:dyDescent="0.3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 spans="1:26" ht="13.5" customHeight="1" x14ac:dyDescent="0.3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 spans="1:26" ht="13.5" customHeight="1" x14ac:dyDescent="0.3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 spans="1:26" ht="13.5" customHeight="1" x14ac:dyDescent="0.3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 spans="1:26" ht="13.5" customHeight="1" x14ac:dyDescent="0.3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26" ht="13.5" customHeight="1" x14ac:dyDescent="0.3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 spans="1:26" ht="13.5" customHeight="1" x14ac:dyDescent="0.3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 spans="1:26" ht="13.5" customHeight="1" x14ac:dyDescent="0.3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 spans="1:26" ht="13.5" customHeight="1" x14ac:dyDescent="0.3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 spans="1:26" ht="13.5" customHeight="1" x14ac:dyDescent="0.3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 spans="1:26" ht="13.5" customHeight="1" x14ac:dyDescent="0.3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 spans="1:26" ht="13.5" customHeight="1" x14ac:dyDescent="0.3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 spans="1:26" ht="13.5" customHeight="1" x14ac:dyDescent="0.3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 spans="1:26" ht="13.5" customHeight="1" x14ac:dyDescent="0.3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 spans="1:26" ht="13.5" customHeight="1" x14ac:dyDescent="0.3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 spans="1:26" ht="13.5" customHeight="1" x14ac:dyDescent="0.3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 spans="1:26" ht="13.5" customHeight="1" x14ac:dyDescent="0.3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 spans="1:26" ht="13.5" customHeight="1" x14ac:dyDescent="0.3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 spans="1:26" ht="13.5" customHeight="1" x14ac:dyDescent="0.3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 spans="1:26" ht="13.5" customHeight="1" x14ac:dyDescent="0.3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 spans="1:26" ht="13.5" customHeight="1" x14ac:dyDescent="0.3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 spans="1:26" ht="13.5" customHeight="1" x14ac:dyDescent="0.3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 spans="1:26" ht="13.5" customHeight="1" x14ac:dyDescent="0.3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 spans="1:26" ht="13.5" customHeight="1" x14ac:dyDescent="0.3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 spans="1:26" ht="13.5" customHeight="1" x14ac:dyDescent="0.3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 spans="1:26" ht="13.5" customHeight="1" x14ac:dyDescent="0.3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 spans="1:26" ht="13.5" customHeight="1" x14ac:dyDescent="0.3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 spans="1:26" ht="13.5" customHeight="1" x14ac:dyDescent="0.3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 spans="1:26" ht="13.5" customHeight="1" x14ac:dyDescent="0.3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 spans="1:26" ht="13.5" customHeight="1" x14ac:dyDescent="0.3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 spans="1:26" ht="13.5" customHeight="1" x14ac:dyDescent="0.3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 spans="1:26" ht="13.5" customHeight="1" x14ac:dyDescent="0.3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</sheetData>
  <mergeCells count="1">
    <mergeCell ref="H18:I18"/>
  </mergeCells>
  <pageMargins left="0" right="0" top="0.74803149606299213" bottom="0.7480314960629921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rightToLeft="1" workbookViewId="0">
      <selection activeCell="J5" sqref="J5"/>
    </sheetView>
  </sheetViews>
  <sheetFormatPr defaultColWidth="12.59765625" defaultRowHeight="15" customHeight="1" x14ac:dyDescent="0.25"/>
  <cols>
    <col min="1" max="1" width="9.59765625" customWidth="1"/>
    <col min="2" max="2" width="14.09765625" customWidth="1"/>
    <col min="3" max="3" width="8.8984375" customWidth="1"/>
    <col min="4" max="26" width="8.59765625" customWidth="1"/>
  </cols>
  <sheetData>
    <row r="1" spans="1:26" ht="13.5" customHeight="1" x14ac:dyDescent="0.3">
      <c r="A1" s="15" t="s">
        <v>9</v>
      </c>
      <c r="B1" s="15" t="s">
        <v>10</v>
      </c>
      <c r="C1" s="16"/>
      <c r="D1" s="15" t="s">
        <v>11</v>
      </c>
      <c r="E1" s="15" t="s">
        <v>12</v>
      </c>
      <c r="F1" s="16"/>
      <c r="G1" s="16"/>
      <c r="I1" s="15" t="s">
        <v>2</v>
      </c>
      <c r="J1" s="15" t="s">
        <v>13</v>
      </c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13.5" customHeight="1" x14ac:dyDescent="0.3">
      <c r="A2" s="15"/>
      <c r="B2" s="15"/>
      <c r="C2" s="16"/>
      <c r="D2" s="15"/>
      <c r="E2" s="15"/>
      <c r="F2" s="16"/>
      <c r="G2" s="16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3.5" customHeight="1" x14ac:dyDescent="0.3">
      <c r="A3" s="11"/>
      <c r="B3" s="11"/>
      <c r="C3" s="11"/>
      <c r="D3" s="11"/>
      <c r="E3" s="11"/>
      <c r="F3" s="11" t="s">
        <v>31</v>
      </c>
      <c r="G3" s="29">
        <f>'שערי מטבעות ועלות מתקנים'!E5</f>
        <v>3.8018999999999998</v>
      </c>
      <c r="H3" s="11" t="s">
        <v>6</v>
      </c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3.5" customHeight="1" x14ac:dyDescent="0.3">
      <c r="A4" s="11" t="s">
        <v>15</v>
      </c>
      <c r="B4" s="11" t="s">
        <v>16</v>
      </c>
      <c r="C4" s="11" t="s">
        <v>17</v>
      </c>
      <c r="D4" s="30" t="s">
        <v>18</v>
      </c>
      <c r="E4" s="31" t="s">
        <v>32</v>
      </c>
      <c r="F4" s="31"/>
      <c r="G4" s="31" t="s">
        <v>20</v>
      </c>
      <c r="H4" s="28"/>
      <c r="I4" s="31" t="s">
        <v>21</v>
      </c>
      <c r="J4" s="31" t="s">
        <v>22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3.5" customHeight="1" x14ac:dyDescent="0.3">
      <c r="A5" s="32">
        <v>1</v>
      </c>
      <c r="B5" s="22"/>
      <c r="C5" s="22"/>
      <c r="D5" s="22"/>
      <c r="E5" s="22"/>
      <c r="F5" s="10">
        <f t="shared" ref="F5:F17" si="0">E5*D5</f>
        <v>0</v>
      </c>
      <c r="G5" s="33">
        <f t="shared" ref="G5:G17" si="1">E5*G$3*D5</f>
        <v>0</v>
      </c>
      <c r="H5" s="34">
        <f t="shared" ref="H5:H17" si="2">G5*$H$4</f>
        <v>0</v>
      </c>
      <c r="I5" s="22"/>
      <c r="J5" s="33">
        <f t="shared" ref="J5:J17" si="3">(I5+H5+G5)</f>
        <v>0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3.5" customHeight="1" x14ac:dyDescent="0.3">
      <c r="A6" s="32">
        <v>2</v>
      </c>
      <c r="B6" s="22"/>
      <c r="C6" s="22"/>
      <c r="D6" s="22"/>
      <c r="E6" s="22"/>
      <c r="F6" s="10">
        <f t="shared" si="0"/>
        <v>0</v>
      </c>
      <c r="G6" s="33">
        <f t="shared" si="1"/>
        <v>0</v>
      </c>
      <c r="H6" s="34">
        <f t="shared" si="2"/>
        <v>0</v>
      </c>
      <c r="I6" s="22"/>
      <c r="J6" s="33">
        <f t="shared" si="3"/>
        <v>0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3.5" customHeight="1" x14ac:dyDescent="0.3">
      <c r="A7" s="32">
        <v>3</v>
      </c>
      <c r="B7" s="22"/>
      <c r="C7" s="22"/>
      <c r="D7" s="22"/>
      <c r="E7" s="22"/>
      <c r="F7" s="10">
        <f t="shared" si="0"/>
        <v>0</v>
      </c>
      <c r="G7" s="33">
        <f t="shared" si="1"/>
        <v>0</v>
      </c>
      <c r="H7" s="34">
        <f t="shared" si="2"/>
        <v>0</v>
      </c>
      <c r="I7" s="22"/>
      <c r="J7" s="33">
        <f t="shared" si="3"/>
        <v>0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3.5" customHeight="1" x14ac:dyDescent="0.3">
      <c r="A8" s="32">
        <v>4</v>
      </c>
      <c r="B8" s="22"/>
      <c r="C8" s="22"/>
      <c r="D8" s="22"/>
      <c r="E8" s="22"/>
      <c r="F8" s="10">
        <f t="shared" si="0"/>
        <v>0</v>
      </c>
      <c r="G8" s="33">
        <f t="shared" si="1"/>
        <v>0</v>
      </c>
      <c r="H8" s="34">
        <f t="shared" si="2"/>
        <v>0</v>
      </c>
      <c r="I8" s="22"/>
      <c r="J8" s="33">
        <f t="shared" si="3"/>
        <v>0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3.5" customHeight="1" x14ac:dyDescent="0.3">
      <c r="A9" s="32">
        <v>5</v>
      </c>
      <c r="B9" s="22"/>
      <c r="C9" s="22"/>
      <c r="D9" s="22"/>
      <c r="E9" s="22"/>
      <c r="F9" s="10">
        <f t="shared" si="0"/>
        <v>0</v>
      </c>
      <c r="G9" s="33">
        <f t="shared" si="1"/>
        <v>0</v>
      </c>
      <c r="H9" s="34">
        <f t="shared" si="2"/>
        <v>0</v>
      </c>
      <c r="I9" s="22"/>
      <c r="J9" s="33">
        <f t="shared" si="3"/>
        <v>0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3.5" customHeight="1" x14ac:dyDescent="0.3">
      <c r="A10" s="32">
        <v>6</v>
      </c>
      <c r="B10" s="22"/>
      <c r="C10" s="22"/>
      <c r="D10" s="22"/>
      <c r="E10" s="22"/>
      <c r="F10" s="10">
        <f t="shared" si="0"/>
        <v>0</v>
      </c>
      <c r="G10" s="33">
        <f t="shared" si="1"/>
        <v>0</v>
      </c>
      <c r="H10" s="34">
        <f t="shared" si="2"/>
        <v>0</v>
      </c>
      <c r="I10" s="22"/>
      <c r="J10" s="33">
        <f t="shared" si="3"/>
        <v>0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3.5" customHeight="1" x14ac:dyDescent="0.3">
      <c r="A11" s="32">
        <v>7</v>
      </c>
      <c r="B11" s="22"/>
      <c r="C11" s="22"/>
      <c r="D11" s="22"/>
      <c r="E11" s="22"/>
      <c r="F11" s="10">
        <f t="shared" si="0"/>
        <v>0</v>
      </c>
      <c r="G11" s="33">
        <f t="shared" si="1"/>
        <v>0</v>
      </c>
      <c r="H11" s="34">
        <f t="shared" si="2"/>
        <v>0</v>
      </c>
      <c r="I11" s="22"/>
      <c r="J11" s="33">
        <f t="shared" si="3"/>
        <v>0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3.5" customHeight="1" x14ac:dyDescent="0.3">
      <c r="A12" s="32">
        <v>8</v>
      </c>
      <c r="B12" s="22"/>
      <c r="C12" s="22"/>
      <c r="D12" s="22"/>
      <c r="E12" s="22"/>
      <c r="F12" s="10">
        <f t="shared" si="0"/>
        <v>0</v>
      </c>
      <c r="G12" s="33">
        <f t="shared" si="1"/>
        <v>0</v>
      </c>
      <c r="H12" s="34">
        <f t="shared" si="2"/>
        <v>0</v>
      </c>
      <c r="I12" s="22"/>
      <c r="J12" s="33">
        <f t="shared" si="3"/>
        <v>0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3.5" customHeight="1" x14ac:dyDescent="0.3">
      <c r="A13" s="32">
        <v>9</v>
      </c>
      <c r="B13" s="22"/>
      <c r="C13" s="22"/>
      <c r="D13" s="22"/>
      <c r="E13" s="22"/>
      <c r="F13" s="10">
        <f t="shared" si="0"/>
        <v>0</v>
      </c>
      <c r="G13" s="33">
        <f t="shared" si="1"/>
        <v>0</v>
      </c>
      <c r="H13" s="34">
        <f t="shared" si="2"/>
        <v>0</v>
      </c>
      <c r="I13" s="22"/>
      <c r="J13" s="33">
        <f t="shared" si="3"/>
        <v>0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3.5" customHeight="1" x14ac:dyDescent="0.3">
      <c r="A14" s="32">
        <v>10</v>
      </c>
      <c r="B14" s="14"/>
      <c r="C14" s="22"/>
      <c r="D14" s="22"/>
      <c r="E14" s="22"/>
      <c r="F14" s="10">
        <f t="shared" si="0"/>
        <v>0</v>
      </c>
      <c r="G14" s="33">
        <f t="shared" si="1"/>
        <v>0</v>
      </c>
      <c r="H14" s="34">
        <f t="shared" si="2"/>
        <v>0</v>
      </c>
      <c r="I14" s="22"/>
      <c r="J14" s="33">
        <f t="shared" si="3"/>
        <v>0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3.5" customHeight="1" x14ac:dyDescent="0.3">
      <c r="A15" s="32">
        <v>11</v>
      </c>
      <c r="B15" s="14"/>
      <c r="C15" s="22"/>
      <c r="D15" s="22"/>
      <c r="E15" s="22"/>
      <c r="F15" s="10">
        <f t="shared" si="0"/>
        <v>0</v>
      </c>
      <c r="G15" s="33">
        <f t="shared" si="1"/>
        <v>0</v>
      </c>
      <c r="H15" s="34">
        <f t="shared" si="2"/>
        <v>0</v>
      </c>
      <c r="I15" s="22"/>
      <c r="J15" s="33">
        <f t="shared" si="3"/>
        <v>0</v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3.5" customHeight="1" x14ac:dyDescent="0.3">
      <c r="A16" s="32">
        <v>12</v>
      </c>
      <c r="B16" s="14"/>
      <c r="C16" s="22"/>
      <c r="D16" s="22"/>
      <c r="E16" s="22"/>
      <c r="F16" s="10">
        <f t="shared" si="0"/>
        <v>0</v>
      </c>
      <c r="G16" s="33">
        <f t="shared" si="1"/>
        <v>0</v>
      </c>
      <c r="H16" s="34">
        <f t="shared" si="2"/>
        <v>0</v>
      </c>
      <c r="I16" s="22"/>
      <c r="J16" s="33">
        <f t="shared" si="3"/>
        <v>0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3.5" customHeight="1" x14ac:dyDescent="0.3">
      <c r="A17" s="32">
        <v>13</v>
      </c>
      <c r="B17" s="14"/>
      <c r="C17" s="22"/>
      <c r="D17" s="22"/>
      <c r="E17" s="22"/>
      <c r="F17" s="10">
        <f t="shared" si="0"/>
        <v>0</v>
      </c>
      <c r="G17" s="33">
        <f t="shared" si="1"/>
        <v>0</v>
      </c>
      <c r="H17" s="34">
        <f t="shared" si="2"/>
        <v>0</v>
      </c>
      <c r="I17" s="22"/>
      <c r="J17" s="33">
        <f t="shared" si="3"/>
        <v>0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3.5" customHeight="1" x14ac:dyDescent="0.3">
      <c r="A18" s="11"/>
      <c r="B18" s="11"/>
      <c r="C18" s="11"/>
      <c r="D18" s="88">
        <f>SUM(D5:D17)</f>
        <v>0</v>
      </c>
      <c r="E18" s="23" t="s">
        <v>23</v>
      </c>
      <c r="F18" s="35">
        <f>SUM(F5:F17)</f>
        <v>0</v>
      </c>
      <c r="G18" s="11"/>
      <c r="H18" s="161" t="s">
        <v>33</v>
      </c>
      <c r="I18" s="162"/>
      <c r="J18" s="33">
        <f>SUM(J5:J17)*1.05</f>
        <v>0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3.5" customHeight="1" x14ac:dyDescent="0.3">
      <c r="A19" s="13" t="s">
        <v>34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3.5" customHeight="1" x14ac:dyDescent="0.3">
      <c r="D20" s="1" t="s">
        <v>18</v>
      </c>
      <c r="E20" s="11" t="s">
        <v>26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3.5" customHeight="1" x14ac:dyDescent="0.3">
      <c r="A21" s="25" t="s">
        <v>27</v>
      </c>
      <c r="B21" s="26" t="s">
        <v>29</v>
      </c>
      <c r="C21" s="58"/>
      <c r="D21" s="60"/>
      <c r="E21" s="56">
        <v>0.25</v>
      </c>
      <c r="F21" s="53"/>
      <c r="G21" s="10"/>
      <c r="H21" s="10"/>
      <c r="I21" s="10"/>
      <c r="J21" s="10">
        <f>E21*J18</f>
        <v>0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3.5" customHeight="1" x14ac:dyDescent="0.3"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3.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3.5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3.5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3.5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3.5" customHeight="1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3.5" customHeight="1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3.5" customHeight="1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3.5" customHeight="1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3.5" customHeight="1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3.5" customHeight="1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3.5" customHeight="1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3.5" customHeight="1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3.5" customHeight="1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3.5" customHeight="1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3.5" customHeight="1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3.5" customHeight="1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3.5" customHeight="1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3.5" customHeight="1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3.5" customHeight="1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3.5" customHeight="1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3.5" customHeight="1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3.5" customHeight="1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3.5" customHeight="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3.5" customHeight="1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3.5" customHeight="1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3.5" customHeight="1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3.5" customHeight="1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3.5" customHeight="1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3.5" customHeight="1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3.5" customHeight="1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3.5" customHeight="1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3.5" customHeight="1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3.5" customHeight="1" x14ac:dyDescent="0.3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3.5" customHeight="1" x14ac:dyDescent="0.3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3.5" customHeight="1" x14ac:dyDescent="0.3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3.5" customHeight="1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3.5" customHeight="1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3.5" customHeight="1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3.5" customHeight="1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3.5" customHeight="1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3.5" customHeight="1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3.5" customHeight="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3.5" customHeight="1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3.5" customHeight="1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3.5" customHeight="1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3.5" customHeight="1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3.5" customHeight="1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3.5" customHeight="1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3.5" customHeight="1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3.5" customHeight="1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3.5" customHeight="1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3.5" customHeight="1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3.5" customHeight="1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3.5" customHeight="1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3.5" customHeight="1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3.5" customHeight="1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3.5" customHeight="1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3.5" customHeight="1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3.5" customHeight="1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3.5" customHeight="1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3.5" customHeight="1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3.5" customHeight="1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3.5" customHeight="1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3.5" customHeight="1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3.5" customHeight="1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3.5" customHeight="1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3.5" customHeight="1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3.5" customHeight="1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3.5" customHeight="1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3.5" customHeight="1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3.5" customHeight="1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3.5" customHeight="1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3.5" customHeight="1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3.5" customHeight="1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3.5" customHeight="1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3.5" customHeight="1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3.5" customHeight="1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3.5" customHeight="1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3.5" customHeight="1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3.5" customHeight="1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3.5" customHeight="1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3.5" customHeight="1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3.5" customHeight="1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3.5" customHeight="1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3.5" customHeight="1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3.5" customHeight="1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3.5" customHeight="1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3.5" customHeight="1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3.5" customHeight="1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3.5" customHeight="1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3.5" customHeight="1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3.5" customHeight="1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3.5" customHeight="1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3.5" customHeight="1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3.5" customHeight="1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3.5" customHeight="1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3.5" customHeight="1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3.5" customHeight="1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3.5" customHeight="1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3.5" customHeight="1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3.5" customHeight="1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3.5" customHeight="1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3.5" customHeight="1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3.5" customHeight="1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3.5" customHeight="1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3.5" customHeight="1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3.5" customHeight="1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3.5" customHeight="1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3.5" customHeight="1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3.5" customHeight="1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3.5" customHeight="1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3.5" customHeight="1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3.5" customHeight="1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3.5" customHeight="1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3.5" customHeight="1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3.5" customHeight="1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3.5" customHeight="1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3.5" customHeight="1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3.5" customHeight="1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3.5" customHeight="1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3.5" customHeight="1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3.5" customHeight="1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3.5" customHeight="1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3.5" customHeight="1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3.5" customHeight="1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3.5" customHeight="1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3.5" customHeight="1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3.5" customHeight="1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3.5" customHeight="1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3.5" customHeight="1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3.5" customHeight="1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3.5" customHeight="1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3.5" customHeight="1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3.5" customHeight="1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3.5" customHeight="1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3.5" customHeight="1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3.5" customHeight="1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3.5" customHeight="1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3.5" customHeight="1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3.5" customHeight="1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3.5" customHeight="1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3.5" customHeight="1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3.5" customHeight="1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3.5" customHeight="1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3.5" customHeight="1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3.5" customHeight="1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3.5" customHeight="1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3.5" customHeight="1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3.5" customHeight="1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3.5" customHeight="1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3.5" customHeight="1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3.5" customHeight="1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3.5" customHeight="1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3.5" customHeight="1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3.5" customHeight="1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3.5" customHeight="1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3.5" customHeight="1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3.5" customHeight="1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3.5" customHeight="1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3.5" customHeight="1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3.5" customHeight="1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3.5" customHeight="1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3.5" customHeight="1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3.5" customHeight="1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3.5" customHeight="1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3.5" customHeight="1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3.5" customHeight="1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3.5" customHeight="1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3.5" customHeight="1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3.5" customHeight="1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3.5" customHeight="1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3.5" customHeight="1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3.5" customHeight="1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3.5" customHeight="1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3.5" customHeight="1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3.5" customHeight="1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3.5" customHeight="1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3.5" customHeight="1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3.5" customHeight="1" x14ac:dyDescent="0.3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3.5" customHeight="1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3.5" customHeight="1" x14ac:dyDescent="0.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3.5" customHeight="1" x14ac:dyDescent="0.3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3.5" customHeight="1" x14ac:dyDescent="0.3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3.5" customHeight="1" x14ac:dyDescent="0.3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3.5" customHeight="1" x14ac:dyDescent="0.3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3.5" customHeight="1" x14ac:dyDescent="0.3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3.5" customHeight="1" x14ac:dyDescent="0.3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3.5" customHeight="1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3.5" customHeight="1" x14ac:dyDescent="0.3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3.5" customHeight="1" x14ac:dyDescent="0.3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3.5" customHeight="1" x14ac:dyDescent="0.3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3.5" customHeight="1" x14ac:dyDescent="0.3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3.5" customHeight="1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3.5" customHeight="1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3.5" customHeight="1" x14ac:dyDescent="0.3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3.5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3.5" customHeight="1" x14ac:dyDescent="0.3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3.5" customHeight="1" x14ac:dyDescent="0.3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3.5" customHeight="1" x14ac:dyDescent="0.3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3.5" customHeight="1" x14ac:dyDescent="0.3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3.5" customHeight="1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3.5" customHeight="1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3.5" customHeight="1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3.5" customHeight="1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3.5" customHeight="1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3.5" customHeight="1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3.5" customHeigh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3.5" customHeigh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3.5" customHeigh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3.5" customHeigh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3.5" customHeight="1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3.5" customHeight="1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3.5" customHeight="1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3.5" customHeight="1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3.5" customHeight="1" x14ac:dyDescent="0.3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3.5" customHeight="1" x14ac:dyDescent="0.3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3.5" customHeight="1" x14ac:dyDescent="0.3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3.5" customHeight="1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3.5" customHeigh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3.5" customHeigh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3.5" customHeight="1" x14ac:dyDescent="0.3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3.5" customHeight="1" x14ac:dyDescent="0.3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3.5" customHeight="1" x14ac:dyDescent="0.3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3.5" customHeight="1" x14ac:dyDescent="0.3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3.5" customHeight="1" x14ac:dyDescent="0.3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3.5" customHeight="1" x14ac:dyDescent="0.3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3.5" customHeight="1" x14ac:dyDescent="0.3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3.5" customHeight="1" x14ac:dyDescent="0.3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3.5" customHeigh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3.5" customHeigh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3.5" customHeight="1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3.5" customHeight="1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3.5" customHeight="1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3.5" customHeight="1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3.5" customHeight="1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3.5" customHeight="1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3.5" customHeight="1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3.5" customHeight="1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3.5" customHeight="1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3.5" customHeight="1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3.5" customHeight="1" x14ac:dyDescent="0.3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3.5" customHeight="1" x14ac:dyDescent="0.3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3.5" customHeight="1" x14ac:dyDescent="0.3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3.5" customHeight="1" x14ac:dyDescent="0.3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3.5" customHeight="1" x14ac:dyDescent="0.3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3.5" customHeight="1" x14ac:dyDescent="0.3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3.5" customHeight="1" x14ac:dyDescent="0.3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3.5" customHeight="1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3.5" customHeight="1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3.5" customHeight="1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3.5" customHeight="1" x14ac:dyDescent="0.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3.5" customHeight="1" x14ac:dyDescent="0.3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3.5" customHeight="1" x14ac:dyDescent="0.3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3.5" customHeight="1" x14ac:dyDescent="0.3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3.5" customHeight="1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3.5" customHeight="1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3.5" customHeight="1" x14ac:dyDescent="0.3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3.5" customHeight="1" x14ac:dyDescent="0.3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3.5" customHeight="1" x14ac:dyDescent="0.3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3.5" customHeight="1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3.5" customHeight="1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3.5" customHeigh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3.5" customHeigh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3.5" customHeigh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3.5" customHeigh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3.5" customHeight="1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3.5" customHeight="1" x14ac:dyDescent="0.3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3.5" customHeight="1" x14ac:dyDescent="0.3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3.5" customHeight="1" x14ac:dyDescent="0.3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3.5" customHeight="1" x14ac:dyDescent="0.3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3.5" customHeight="1" x14ac:dyDescent="0.3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3.5" customHeight="1" x14ac:dyDescent="0.3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3.5" customHeight="1" x14ac:dyDescent="0.3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3.5" customHeight="1" x14ac:dyDescent="0.3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3.5" customHeight="1" x14ac:dyDescent="0.3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3.5" customHeight="1" x14ac:dyDescent="0.3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3.5" customHeight="1" x14ac:dyDescent="0.3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3.5" customHeight="1" x14ac:dyDescent="0.3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3.5" customHeight="1" x14ac:dyDescent="0.3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3.5" customHeight="1" x14ac:dyDescent="0.3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3.5" customHeight="1" x14ac:dyDescent="0.3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3.5" customHeight="1" x14ac:dyDescent="0.3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3.5" customHeight="1" x14ac:dyDescent="0.3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3.5" customHeight="1" x14ac:dyDescent="0.3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3.5" customHeight="1" x14ac:dyDescent="0.3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3.5" customHeight="1" x14ac:dyDescent="0.3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3.5" customHeight="1" x14ac:dyDescent="0.3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3.5" customHeight="1" x14ac:dyDescent="0.3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3.5" customHeight="1" x14ac:dyDescent="0.3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3.5" customHeight="1" x14ac:dyDescent="0.3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3.5" customHeight="1" x14ac:dyDescent="0.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3.5" customHeight="1" x14ac:dyDescent="0.3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3.5" customHeight="1" x14ac:dyDescent="0.3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3.5" customHeight="1" x14ac:dyDescent="0.3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3.5" customHeight="1" x14ac:dyDescent="0.3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3.5" customHeight="1" x14ac:dyDescent="0.3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3.5" customHeight="1" x14ac:dyDescent="0.3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3.5" customHeight="1" x14ac:dyDescent="0.3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3.5" customHeight="1" x14ac:dyDescent="0.3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3.5" customHeight="1" x14ac:dyDescent="0.3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3.5" customHeight="1" x14ac:dyDescent="0.3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3.5" customHeight="1" x14ac:dyDescent="0.3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3.5" customHeight="1" x14ac:dyDescent="0.3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3.5" customHeight="1" x14ac:dyDescent="0.3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3.5" customHeight="1" x14ac:dyDescent="0.3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3.5" customHeight="1" x14ac:dyDescent="0.3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3.5" customHeight="1" x14ac:dyDescent="0.3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3.5" customHeight="1" x14ac:dyDescent="0.3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3.5" customHeight="1" x14ac:dyDescent="0.3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3.5" customHeight="1" x14ac:dyDescent="0.3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3.5" customHeight="1" x14ac:dyDescent="0.3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3.5" customHeight="1" x14ac:dyDescent="0.3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3.5" customHeight="1" x14ac:dyDescent="0.3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3.5" customHeight="1" x14ac:dyDescent="0.3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3.5" customHeight="1" x14ac:dyDescent="0.3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3.5" customHeight="1" x14ac:dyDescent="0.3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3.5" customHeight="1" x14ac:dyDescent="0.3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3.5" customHeight="1" x14ac:dyDescent="0.3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3.5" customHeight="1" x14ac:dyDescent="0.3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3.5" customHeight="1" x14ac:dyDescent="0.3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3.5" customHeight="1" x14ac:dyDescent="0.3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3.5" customHeight="1" x14ac:dyDescent="0.3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3.5" customHeight="1" x14ac:dyDescent="0.3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3.5" customHeight="1" x14ac:dyDescent="0.3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3.5" customHeight="1" x14ac:dyDescent="0.3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3.5" customHeight="1" x14ac:dyDescent="0.3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3.5" customHeight="1" x14ac:dyDescent="0.3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3.5" customHeight="1" x14ac:dyDescent="0.3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3.5" customHeight="1" x14ac:dyDescent="0.3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3.5" customHeight="1" x14ac:dyDescent="0.3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3.5" customHeight="1" x14ac:dyDescent="0.3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3.5" customHeight="1" x14ac:dyDescent="0.3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3.5" customHeight="1" x14ac:dyDescent="0.3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3.5" customHeight="1" x14ac:dyDescent="0.3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3.5" customHeight="1" x14ac:dyDescent="0.3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3.5" customHeight="1" x14ac:dyDescent="0.3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3.5" customHeight="1" x14ac:dyDescent="0.3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3.5" customHeight="1" x14ac:dyDescent="0.3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3.5" customHeight="1" x14ac:dyDescent="0.3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3.5" customHeight="1" x14ac:dyDescent="0.3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3.5" customHeight="1" x14ac:dyDescent="0.3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3.5" customHeight="1" x14ac:dyDescent="0.3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3.5" customHeight="1" x14ac:dyDescent="0.3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3.5" customHeight="1" x14ac:dyDescent="0.3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3.5" customHeight="1" x14ac:dyDescent="0.3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3.5" customHeight="1" x14ac:dyDescent="0.3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3.5" customHeight="1" x14ac:dyDescent="0.3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3.5" customHeight="1" x14ac:dyDescent="0.3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3.5" customHeight="1" x14ac:dyDescent="0.3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3.5" customHeight="1" x14ac:dyDescent="0.3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3.5" customHeight="1" x14ac:dyDescent="0.3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3.5" customHeight="1" x14ac:dyDescent="0.3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3.5" customHeight="1" x14ac:dyDescent="0.3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3.5" customHeight="1" x14ac:dyDescent="0.3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3.5" customHeight="1" x14ac:dyDescent="0.3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3.5" customHeight="1" x14ac:dyDescent="0.3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3.5" customHeight="1" x14ac:dyDescent="0.3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3.5" customHeight="1" x14ac:dyDescent="0.3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3.5" customHeight="1" x14ac:dyDescent="0.3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3.5" customHeight="1" x14ac:dyDescent="0.3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3.5" customHeight="1" x14ac:dyDescent="0.3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3.5" customHeight="1" x14ac:dyDescent="0.3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3.5" customHeight="1" x14ac:dyDescent="0.3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3.5" customHeight="1" x14ac:dyDescent="0.3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3.5" customHeight="1" x14ac:dyDescent="0.3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3.5" customHeight="1" x14ac:dyDescent="0.3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3.5" customHeight="1" x14ac:dyDescent="0.3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3.5" customHeight="1" x14ac:dyDescent="0.3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3.5" customHeight="1" x14ac:dyDescent="0.3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3.5" customHeight="1" x14ac:dyDescent="0.3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3.5" customHeight="1" x14ac:dyDescent="0.3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3.5" customHeight="1" x14ac:dyDescent="0.3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3.5" customHeight="1" x14ac:dyDescent="0.3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3.5" customHeight="1" x14ac:dyDescent="0.3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3.5" customHeight="1" x14ac:dyDescent="0.3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3.5" customHeight="1" x14ac:dyDescent="0.3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3.5" customHeight="1" x14ac:dyDescent="0.3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3.5" customHeight="1" x14ac:dyDescent="0.3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3.5" customHeight="1" x14ac:dyDescent="0.3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3.5" customHeight="1" x14ac:dyDescent="0.3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3.5" customHeight="1" x14ac:dyDescent="0.3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3.5" customHeight="1" x14ac:dyDescent="0.3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3.5" customHeight="1" x14ac:dyDescent="0.3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3.5" customHeight="1" x14ac:dyDescent="0.3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3.5" customHeight="1" x14ac:dyDescent="0.3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3.5" customHeight="1" x14ac:dyDescent="0.3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3.5" customHeight="1" x14ac:dyDescent="0.3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3.5" customHeight="1" x14ac:dyDescent="0.3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3.5" customHeight="1" x14ac:dyDescent="0.3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3.5" customHeight="1" x14ac:dyDescent="0.3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3.5" customHeight="1" x14ac:dyDescent="0.3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3.5" customHeight="1" x14ac:dyDescent="0.3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3.5" customHeight="1" x14ac:dyDescent="0.3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3.5" customHeight="1" x14ac:dyDescent="0.3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3.5" customHeight="1" x14ac:dyDescent="0.3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3.5" customHeight="1" x14ac:dyDescent="0.3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3.5" customHeight="1" x14ac:dyDescent="0.3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3.5" customHeight="1" x14ac:dyDescent="0.3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3.5" customHeight="1" x14ac:dyDescent="0.3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3.5" customHeight="1" x14ac:dyDescent="0.3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3.5" customHeight="1" x14ac:dyDescent="0.3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3.5" customHeight="1" x14ac:dyDescent="0.3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3.5" customHeight="1" x14ac:dyDescent="0.3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3.5" customHeight="1" x14ac:dyDescent="0.3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3.5" customHeight="1" x14ac:dyDescent="0.3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3.5" customHeight="1" x14ac:dyDescent="0.3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3.5" customHeight="1" x14ac:dyDescent="0.3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3.5" customHeight="1" x14ac:dyDescent="0.3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3.5" customHeight="1" x14ac:dyDescent="0.3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3.5" customHeight="1" x14ac:dyDescent="0.3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3.5" customHeight="1" x14ac:dyDescent="0.3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3.5" customHeight="1" x14ac:dyDescent="0.3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3.5" customHeight="1" x14ac:dyDescent="0.3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3.5" customHeight="1" x14ac:dyDescent="0.3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3.5" customHeight="1" x14ac:dyDescent="0.3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3.5" customHeight="1" x14ac:dyDescent="0.3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3.5" customHeight="1" x14ac:dyDescent="0.3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3.5" customHeight="1" x14ac:dyDescent="0.3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3.5" customHeight="1" x14ac:dyDescent="0.3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3.5" customHeight="1" x14ac:dyDescent="0.3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3.5" customHeight="1" x14ac:dyDescent="0.3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3.5" customHeight="1" x14ac:dyDescent="0.3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3.5" customHeight="1" x14ac:dyDescent="0.3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3.5" customHeight="1" x14ac:dyDescent="0.3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3.5" customHeight="1" x14ac:dyDescent="0.3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3.5" customHeight="1" x14ac:dyDescent="0.3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3.5" customHeight="1" x14ac:dyDescent="0.3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3.5" customHeight="1" x14ac:dyDescent="0.3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3.5" customHeight="1" x14ac:dyDescent="0.3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3.5" customHeight="1" x14ac:dyDescent="0.3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3.5" customHeight="1" x14ac:dyDescent="0.3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3.5" customHeight="1" x14ac:dyDescent="0.3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3.5" customHeight="1" x14ac:dyDescent="0.3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3.5" customHeight="1" x14ac:dyDescent="0.3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3.5" customHeight="1" x14ac:dyDescent="0.3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3.5" customHeight="1" x14ac:dyDescent="0.3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3.5" customHeight="1" x14ac:dyDescent="0.3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3.5" customHeight="1" x14ac:dyDescent="0.3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3.5" customHeight="1" x14ac:dyDescent="0.3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3.5" customHeight="1" x14ac:dyDescent="0.3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3.5" customHeight="1" x14ac:dyDescent="0.3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3.5" customHeight="1" x14ac:dyDescent="0.3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3.5" customHeight="1" x14ac:dyDescent="0.3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3.5" customHeight="1" x14ac:dyDescent="0.3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3.5" customHeight="1" x14ac:dyDescent="0.3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3.5" customHeight="1" x14ac:dyDescent="0.3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3.5" customHeight="1" x14ac:dyDescent="0.3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3.5" customHeight="1" x14ac:dyDescent="0.3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3.5" customHeight="1" x14ac:dyDescent="0.3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3.5" customHeight="1" x14ac:dyDescent="0.3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3.5" customHeight="1" x14ac:dyDescent="0.3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3.5" customHeight="1" x14ac:dyDescent="0.3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3.5" customHeight="1" x14ac:dyDescent="0.3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3.5" customHeight="1" x14ac:dyDescent="0.3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3.5" customHeight="1" x14ac:dyDescent="0.3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3.5" customHeight="1" x14ac:dyDescent="0.3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3.5" customHeight="1" x14ac:dyDescent="0.3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3.5" customHeight="1" x14ac:dyDescent="0.3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3.5" customHeight="1" x14ac:dyDescent="0.3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3.5" customHeight="1" x14ac:dyDescent="0.3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3.5" customHeight="1" x14ac:dyDescent="0.3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3.5" customHeight="1" x14ac:dyDescent="0.3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3.5" customHeight="1" x14ac:dyDescent="0.3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3.5" customHeight="1" x14ac:dyDescent="0.3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3.5" customHeight="1" x14ac:dyDescent="0.3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3.5" customHeight="1" x14ac:dyDescent="0.3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3.5" customHeight="1" x14ac:dyDescent="0.3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3.5" customHeight="1" x14ac:dyDescent="0.3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3.5" customHeight="1" x14ac:dyDescent="0.3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3.5" customHeight="1" x14ac:dyDescent="0.3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3.5" customHeight="1" x14ac:dyDescent="0.3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3.5" customHeight="1" x14ac:dyDescent="0.3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3.5" customHeight="1" x14ac:dyDescent="0.3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3.5" customHeight="1" x14ac:dyDescent="0.3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3.5" customHeight="1" x14ac:dyDescent="0.3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3.5" customHeight="1" x14ac:dyDescent="0.3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3.5" customHeight="1" x14ac:dyDescent="0.3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3.5" customHeight="1" x14ac:dyDescent="0.3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3.5" customHeight="1" x14ac:dyDescent="0.3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3.5" customHeight="1" x14ac:dyDescent="0.3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3.5" customHeight="1" x14ac:dyDescent="0.3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3.5" customHeight="1" x14ac:dyDescent="0.3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3.5" customHeight="1" x14ac:dyDescent="0.3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3.5" customHeight="1" x14ac:dyDescent="0.3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3.5" customHeight="1" x14ac:dyDescent="0.3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3.5" customHeight="1" x14ac:dyDescent="0.3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3.5" customHeight="1" x14ac:dyDescent="0.3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3.5" customHeight="1" x14ac:dyDescent="0.3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3.5" customHeight="1" x14ac:dyDescent="0.3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3.5" customHeight="1" x14ac:dyDescent="0.3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3.5" customHeight="1" x14ac:dyDescent="0.3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3.5" customHeight="1" x14ac:dyDescent="0.3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3.5" customHeight="1" x14ac:dyDescent="0.3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3.5" customHeight="1" x14ac:dyDescent="0.3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3.5" customHeight="1" x14ac:dyDescent="0.3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3.5" customHeight="1" x14ac:dyDescent="0.3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3.5" customHeight="1" x14ac:dyDescent="0.3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3.5" customHeight="1" x14ac:dyDescent="0.3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3.5" customHeight="1" x14ac:dyDescent="0.3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3.5" customHeight="1" x14ac:dyDescent="0.3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3.5" customHeight="1" x14ac:dyDescent="0.3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3.5" customHeight="1" x14ac:dyDescent="0.3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3.5" customHeight="1" x14ac:dyDescent="0.3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3.5" customHeight="1" x14ac:dyDescent="0.3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3.5" customHeight="1" x14ac:dyDescent="0.3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3.5" customHeight="1" x14ac:dyDescent="0.3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3.5" customHeight="1" x14ac:dyDescent="0.3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3.5" customHeight="1" x14ac:dyDescent="0.3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3.5" customHeight="1" x14ac:dyDescent="0.3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3.5" customHeight="1" x14ac:dyDescent="0.3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3.5" customHeight="1" x14ac:dyDescent="0.3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3.5" customHeight="1" x14ac:dyDescent="0.3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3.5" customHeight="1" x14ac:dyDescent="0.3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3.5" customHeight="1" x14ac:dyDescent="0.3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3.5" customHeight="1" x14ac:dyDescent="0.3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3.5" customHeight="1" x14ac:dyDescent="0.3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3.5" customHeight="1" x14ac:dyDescent="0.3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3.5" customHeight="1" x14ac:dyDescent="0.3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3.5" customHeight="1" x14ac:dyDescent="0.3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3.5" customHeight="1" x14ac:dyDescent="0.3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3.5" customHeight="1" x14ac:dyDescent="0.3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3.5" customHeight="1" x14ac:dyDescent="0.3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3.5" customHeight="1" x14ac:dyDescent="0.3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3.5" customHeight="1" x14ac:dyDescent="0.3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3.5" customHeight="1" x14ac:dyDescent="0.3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3.5" customHeight="1" x14ac:dyDescent="0.3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3.5" customHeight="1" x14ac:dyDescent="0.3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3.5" customHeight="1" x14ac:dyDescent="0.3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3.5" customHeight="1" x14ac:dyDescent="0.3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3.5" customHeight="1" x14ac:dyDescent="0.3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3.5" customHeight="1" x14ac:dyDescent="0.3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3.5" customHeight="1" x14ac:dyDescent="0.3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3.5" customHeight="1" x14ac:dyDescent="0.3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3.5" customHeight="1" x14ac:dyDescent="0.3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3.5" customHeight="1" x14ac:dyDescent="0.3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3.5" customHeight="1" x14ac:dyDescent="0.3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3.5" customHeight="1" x14ac:dyDescent="0.3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3.5" customHeight="1" x14ac:dyDescent="0.3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3.5" customHeight="1" x14ac:dyDescent="0.3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3.5" customHeight="1" x14ac:dyDescent="0.3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3.5" customHeight="1" x14ac:dyDescent="0.3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3.5" customHeight="1" x14ac:dyDescent="0.3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3.5" customHeight="1" x14ac:dyDescent="0.3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3.5" customHeight="1" x14ac:dyDescent="0.3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3.5" customHeight="1" x14ac:dyDescent="0.3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3.5" customHeight="1" x14ac:dyDescent="0.3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3.5" customHeight="1" x14ac:dyDescent="0.3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3.5" customHeight="1" x14ac:dyDescent="0.3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3.5" customHeight="1" x14ac:dyDescent="0.3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3.5" customHeight="1" x14ac:dyDescent="0.3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3.5" customHeight="1" x14ac:dyDescent="0.3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3.5" customHeight="1" x14ac:dyDescent="0.3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3.5" customHeight="1" x14ac:dyDescent="0.3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3.5" customHeight="1" x14ac:dyDescent="0.3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3.5" customHeight="1" x14ac:dyDescent="0.3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3.5" customHeight="1" x14ac:dyDescent="0.3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3.5" customHeight="1" x14ac:dyDescent="0.3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3.5" customHeight="1" x14ac:dyDescent="0.3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3.5" customHeight="1" x14ac:dyDescent="0.3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3.5" customHeight="1" x14ac:dyDescent="0.3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3.5" customHeight="1" x14ac:dyDescent="0.3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3.5" customHeight="1" x14ac:dyDescent="0.3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3.5" customHeight="1" x14ac:dyDescent="0.3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3.5" customHeight="1" x14ac:dyDescent="0.3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3.5" customHeight="1" x14ac:dyDescent="0.3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3.5" customHeight="1" x14ac:dyDescent="0.3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3.5" customHeight="1" x14ac:dyDescent="0.3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3.5" customHeight="1" x14ac:dyDescent="0.3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3.5" customHeight="1" x14ac:dyDescent="0.3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3.5" customHeight="1" x14ac:dyDescent="0.3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3.5" customHeight="1" x14ac:dyDescent="0.3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3.5" customHeight="1" x14ac:dyDescent="0.3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3.5" customHeight="1" x14ac:dyDescent="0.3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3.5" customHeight="1" x14ac:dyDescent="0.3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3.5" customHeight="1" x14ac:dyDescent="0.3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3.5" customHeight="1" x14ac:dyDescent="0.3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3.5" customHeight="1" x14ac:dyDescent="0.3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3.5" customHeight="1" x14ac:dyDescent="0.3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3.5" customHeight="1" x14ac:dyDescent="0.3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3.5" customHeight="1" x14ac:dyDescent="0.3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3.5" customHeight="1" x14ac:dyDescent="0.3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3.5" customHeight="1" x14ac:dyDescent="0.3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3.5" customHeight="1" x14ac:dyDescent="0.3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3.5" customHeight="1" x14ac:dyDescent="0.3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3.5" customHeight="1" x14ac:dyDescent="0.3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3.5" customHeight="1" x14ac:dyDescent="0.3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3.5" customHeight="1" x14ac:dyDescent="0.3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3.5" customHeight="1" x14ac:dyDescent="0.3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3.5" customHeight="1" x14ac:dyDescent="0.3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3.5" customHeight="1" x14ac:dyDescent="0.3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3.5" customHeight="1" x14ac:dyDescent="0.3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3.5" customHeight="1" x14ac:dyDescent="0.3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3.5" customHeight="1" x14ac:dyDescent="0.3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3.5" customHeight="1" x14ac:dyDescent="0.3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3.5" customHeight="1" x14ac:dyDescent="0.3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3.5" customHeight="1" x14ac:dyDescent="0.3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3.5" customHeight="1" x14ac:dyDescent="0.3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3.5" customHeight="1" x14ac:dyDescent="0.3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3.5" customHeight="1" x14ac:dyDescent="0.3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3.5" customHeight="1" x14ac:dyDescent="0.3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3.5" customHeight="1" x14ac:dyDescent="0.3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3.5" customHeight="1" x14ac:dyDescent="0.3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3.5" customHeight="1" x14ac:dyDescent="0.3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3.5" customHeight="1" x14ac:dyDescent="0.3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3.5" customHeight="1" x14ac:dyDescent="0.3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3.5" customHeight="1" x14ac:dyDescent="0.3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3.5" customHeight="1" x14ac:dyDescent="0.3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3.5" customHeight="1" x14ac:dyDescent="0.3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3.5" customHeight="1" x14ac:dyDescent="0.3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3.5" customHeight="1" x14ac:dyDescent="0.3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3.5" customHeight="1" x14ac:dyDescent="0.3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3.5" customHeight="1" x14ac:dyDescent="0.3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3.5" customHeight="1" x14ac:dyDescent="0.3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3.5" customHeight="1" x14ac:dyDescent="0.3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3.5" customHeight="1" x14ac:dyDescent="0.3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3.5" customHeight="1" x14ac:dyDescent="0.3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3.5" customHeight="1" x14ac:dyDescent="0.3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3.5" customHeight="1" x14ac:dyDescent="0.3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3.5" customHeight="1" x14ac:dyDescent="0.3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3.5" customHeight="1" x14ac:dyDescent="0.3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3.5" customHeight="1" x14ac:dyDescent="0.3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3.5" customHeight="1" x14ac:dyDescent="0.3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3.5" customHeight="1" x14ac:dyDescent="0.3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3.5" customHeight="1" x14ac:dyDescent="0.3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3.5" customHeight="1" x14ac:dyDescent="0.3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3.5" customHeight="1" x14ac:dyDescent="0.3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3.5" customHeight="1" x14ac:dyDescent="0.3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3.5" customHeight="1" x14ac:dyDescent="0.3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3.5" customHeight="1" x14ac:dyDescent="0.3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3.5" customHeight="1" x14ac:dyDescent="0.3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3.5" customHeight="1" x14ac:dyDescent="0.3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3.5" customHeight="1" x14ac:dyDescent="0.3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3.5" customHeight="1" x14ac:dyDescent="0.3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3.5" customHeight="1" x14ac:dyDescent="0.3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3.5" customHeight="1" x14ac:dyDescent="0.3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3.5" customHeight="1" x14ac:dyDescent="0.3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3.5" customHeight="1" x14ac:dyDescent="0.3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3.5" customHeight="1" x14ac:dyDescent="0.3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3.5" customHeight="1" x14ac:dyDescent="0.3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3.5" customHeight="1" x14ac:dyDescent="0.3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3.5" customHeight="1" x14ac:dyDescent="0.3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3.5" customHeight="1" x14ac:dyDescent="0.3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3.5" customHeight="1" x14ac:dyDescent="0.3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3.5" customHeight="1" x14ac:dyDescent="0.3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3.5" customHeight="1" x14ac:dyDescent="0.3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3.5" customHeight="1" x14ac:dyDescent="0.3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3.5" customHeight="1" x14ac:dyDescent="0.3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3.5" customHeight="1" x14ac:dyDescent="0.3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3.5" customHeight="1" x14ac:dyDescent="0.3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3.5" customHeight="1" x14ac:dyDescent="0.3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3.5" customHeight="1" x14ac:dyDescent="0.3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3.5" customHeight="1" x14ac:dyDescent="0.3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3.5" customHeight="1" x14ac:dyDescent="0.3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3.5" customHeight="1" x14ac:dyDescent="0.3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3.5" customHeight="1" x14ac:dyDescent="0.3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3.5" customHeight="1" x14ac:dyDescent="0.3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3.5" customHeight="1" x14ac:dyDescent="0.3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3.5" customHeight="1" x14ac:dyDescent="0.3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3.5" customHeight="1" x14ac:dyDescent="0.3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3.5" customHeight="1" x14ac:dyDescent="0.3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3.5" customHeight="1" x14ac:dyDescent="0.3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3.5" customHeight="1" x14ac:dyDescent="0.3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3.5" customHeight="1" x14ac:dyDescent="0.3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3.5" customHeight="1" x14ac:dyDescent="0.3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3.5" customHeight="1" x14ac:dyDescent="0.3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3.5" customHeight="1" x14ac:dyDescent="0.3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3.5" customHeight="1" x14ac:dyDescent="0.3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3.5" customHeight="1" x14ac:dyDescent="0.3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3.5" customHeight="1" x14ac:dyDescent="0.3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3.5" customHeight="1" x14ac:dyDescent="0.3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3.5" customHeight="1" x14ac:dyDescent="0.3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3.5" customHeight="1" x14ac:dyDescent="0.3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3.5" customHeight="1" x14ac:dyDescent="0.3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3.5" customHeight="1" x14ac:dyDescent="0.3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3.5" customHeight="1" x14ac:dyDescent="0.3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3.5" customHeight="1" x14ac:dyDescent="0.3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3.5" customHeight="1" x14ac:dyDescent="0.3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3.5" customHeight="1" x14ac:dyDescent="0.3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3.5" customHeight="1" x14ac:dyDescent="0.3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3.5" customHeight="1" x14ac:dyDescent="0.3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3.5" customHeight="1" x14ac:dyDescent="0.3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3.5" customHeight="1" x14ac:dyDescent="0.3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3.5" customHeight="1" x14ac:dyDescent="0.3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3.5" customHeight="1" x14ac:dyDescent="0.3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3.5" customHeight="1" x14ac:dyDescent="0.3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3.5" customHeight="1" x14ac:dyDescent="0.3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3.5" customHeight="1" x14ac:dyDescent="0.3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3.5" customHeight="1" x14ac:dyDescent="0.3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3.5" customHeight="1" x14ac:dyDescent="0.3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3.5" customHeight="1" x14ac:dyDescent="0.3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3.5" customHeight="1" x14ac:dyDescent="0.3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3.5" customHeight="1" x14ac:dyDescent="0.3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3.5" customHeight="1" x14ac:dyDescent="0.3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3.5" customHeight="1" x14ac:dyDescent="0.3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3.5" customHeight="1" x14ac:dyDescent="0.3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3.5" customHeight="1" x14ac:dyDescent="0.3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3.5" customHeight="1" x14ac:dyDescent="0.3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3.5" customHeight="1" x14ac:dyDescent="0.3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3.5" customHeight="1" x14ac:dyDescent="0.3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3.5" customHeight="1" x14ac:dyDescent="0.3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3.5" customHeight="1" x14ac:dyDescent="0.3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3.5" customHeight="1" x14ac:dyDescent="0.3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3.5" customHeight="1" x14ac:dyDescent="0.3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3.5" customHeight="1" x14ac:dyDescent="0.3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3.5" customHeight="1" x14ac:dyDescent="0.3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3.5" customHeight="1" x14ac:dyDescent="0.3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3.5" customHeight="1" x14ac:dyDescent="0.3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3.5" customHeight="1" x14ac:dyDescent="0.3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3.5" customHeight="1" x14ac:dyDescent="0.3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3.5" customHeight="1" x14ac:dyDescent="0.3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3.5" customHeight="1" x14ac:dyDescent="0.3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3.5" customHeight="1" x14ac:dyDescent="0.3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3.5" customHeight="1" x14ac:dyDescent="0.3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3.5" customHeight="1" x14ac:dyDescent="0.3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3.5" customHeight="1" x14ac:dyDescent="0.3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3.5" customHeight="1" x14ac:dyDescent="0.3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3.5" customHeight="1" x14ac:dyDescent="0.3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3.5" customHeight="1" x14ac:dyDescent="0.3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3.5" customHeight="1" x14ac:dyDescent="0.3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3.5" customHeight="1" x14ac:dyDescent="0.3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3.5" customHeight="1" x14ac:dyDescent="0.3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3.5" customHeight="1" x14ac:dyDescent="0.3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3.5" customHeight="1" x14ac:dyDescent="0.3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3.5" customHeight="1" x14ac:dyDescent="0.3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3.5" customHeight="1" x14ac:dyDescent="0.3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3.5" customHeight="1" x14ac:dyDescent="0.3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3.5" customHeight="1" x14ac:dyDescent="0.3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3.5" customHeight="1" x14ac:dyDescent="0.3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3.5" customHeight="1" x14ac:dyDescent="0.3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3.5" customHeight="1" x14ac:dyDescent="0.3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3.5" customHeight="1" x14ac:dyDescent="0.3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3.5" customHeight="1" x14ac:dyDescent="0.3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3.5" customHeight="1" x14ac:dyDescent="0.3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3.5" customHeight="1" x14ac:dyDescent="0.3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3.5" customHeight="1" x14ac:dyDescent="0.3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3.5" customHeight="1" x14ac:dyDescent="0.3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3.5" customHeight="1" x14ac:dyDescent="0.3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3.5" customHeight="1" x14ac:dyDescent="0.3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3.5" customHeight="1" x14ac:dyDescent="0.3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3.5" customHeight="1" x14ac:dyDescent="0.3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3.5" customHeight="1" x14ac:dyDescent="0.3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3.5" customHeight="1" x14ac:dyDescent="0.3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3.5" customHeight="1" x14ac:dyDescent="0.3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3.5" customHeight="1" x14ac:dyDescent="0.3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3.5" customHeight="1" x14ac:dyDescent="0.3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3.5" customHeight="1" x14ac:dyDescent="0.3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3.5" customHeight="1" x14ac:dyDescent="0.3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3.5" customHeight="1" x14ac:dyDescent="0.3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3.5" customHeight="1" x14ac:dyDescent="0.3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3.5" customHeight="1" x14ac:dyDescent="0.3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3.5" customHeight="1" x14ac:dyDescent="0.3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3.5" customHeight="1" x14ac:dyDescent="0.3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3.5" customHeight="1" x14ac:dyDescent="0.3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3.5" customHeight="1" x14ac:dyDescent="0.3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3.5" customHeight="1" x14ac:dyDescent="0.3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3.5" customHeight="1" x14ac:dyDescent="0.3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3.5" customHeight="1" x14ac:dyDescent="0.3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3.5" customHeight="1" x14ac:dyDescent="0.3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3.5" customHeight="1" x14ac:dyDescent="0.3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3.5" customHeight="1" x14ac:dyDescent="0.3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3.5" customHeight="1" x14ac:dyDescent="0.3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3.5" customHeight="1" x14ac:dyDescent="0.3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3.5" customHeight="1" x14ac:dyDescent="0.3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3.5" customHeight="1" x14ac:dyDescent="0.3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3.5" customHeight="1" x14ac:dyDescent="0.3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3.5" customHeight="1" x14ac:dyDescent="0.3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3.5" customHeight="1" x14ac:dyDescent="0.3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3.5" customHeight="1" x14ac:dyDescent="0.3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3.5" customHeight="1" x14ac:dyDescent="0.3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3.5" customHeight="1" x14ac:dyDescent="0.3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3.5" customHeight="1" x14ac:dyDescent="0.3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3.5" customHeight="1" x14ac:dyDescent="0.3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3.5" customHeight="1" x14ac:dyDescent="0.3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3.5" customHeight="1" x14ac:dyDescent="0.3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3.5" customHeight="1" x14ac:dyDescent="0.3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3.5" customHeight="1" x14ac:dyDescent="0.3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3.5" customHeight="1" x14ac:dyDescent="0.3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3.5" customHeight="1" x14ac:dyDescent="0.3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3.5" customHeight="1" x14ac:dyDescent="0.3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3.5" customHeight="1" x14ac:dyDescent="0.3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3.5" customHeight="1" x14ac:dyDescent="0.3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3.5" customHeight="1" x14ac:dyDescent="0.3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3.5" customHeight="1" x14ac:dyDescent="0.3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3.5" customHeight="1" x14ac:dyDescent="0.3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3.5" customHeight="1" x14ac:dyDescent="0.3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3.5" customHeight="1" x14ac:dyDescent="0.3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3.5" customHeight="1" x14ac:dyDescent="0.3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3.5" customHeight="1" x14ac:dyDescent="0.3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3.5" customHeight="1" x14ac:dyDescent="0.3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3.5" customHeight="1" x14ac:dyDescent="0.3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3.5" customHeight="1" x14ac:dyDescent="0.3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3.5" customHeight="1" x14ac:dyDescent="0.3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3.5" customHeight="1" x14ac:dyDescent="0.3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3.5" customHeight="1" x14ac:dyDescent="0.3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3.5" customHeight="1" x14ac:dyDescent="0.3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3.5" customHeight="1" x14ac:dyDescent="0.3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3.5" customHeight="1" x14ac:dyDescent="0.3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3.5" customHeight="1" x14ac:dyDescent="0.3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3.5" customHeight="1" x14ac:dyDescent="0.3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3.5" customHeight="1" x14ac:dyDescent="0.3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3.5" customHeight="1" x14ac:dyDescent="0.3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3.5" customHeight="1" x14ac:dyDescent="0.3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3.5" customHeight="1" x14ac:dyDescent="0.3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3.5" customHeight="1" x14ac:dyDescent="0.3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3.5" customHeight="1" x14ac:dyDescent="0.3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3.5" customHeight="1" x14ac:dyDescent="0.3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3.5" customHeight="1" x14ac:dyDescent="0.3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3.5" customHeight="1" x14ac:dyDescent="0.3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3.5" customHeight="1" x14ac:dyDescent="0.3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3.5" customHeight="1" x14ac:dyDescent="0.3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3.5" customHeight="1" x14ac:dyDescent="0.3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3.5" customHeight="1" x14ac:dyDescent="0.3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3.5" customHeight="1" x14ac:dyDescent="0.3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3.5" customHeight="1" x14ac:dyDescent="0.3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3.5" customHeight="1" x14ac:dyDescent="0.3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3.5" customHeight="1" x14ac:dyDescent="0.3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3.5" customHeight="1" x14ac:dyDescent="0.3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3.5" customHeight="1" x14ac:dyDescent="0.3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3.5" customHeight="1" x14ac:dyDescent="0.3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3.5" customHeight="1" x14ac:dyDescent="0.3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3.5" customHeight="1" x14ac:dyDescent="0.3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3.5" customHeight="1" x14ac:dyDescent="0.3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3.5" customHeight="1" x14ac:dyDescent="0.3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3.5" customHeight="1" x14ac:dyDescent="0.3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3.5" customHeight="1" x14ac:dyDescent="0.3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3.5" customHeight="1" x14ac:dyDescent="0.3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3.5" customHeight="1" x14ac:dyDescent="0.3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3.5" customHeight="1" x14ac:dyDescent="0.3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3.5" customHeight="1" x14ac:dyDescent="0.3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3.5" customHeight="1" x14ac:dyDescent="0.3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3.5" customHeight="1" x14ac:dyDescent="0.3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3.5" customHeight="1" x14ac:dyDescent="0.3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3.5" customHeight="1" x14ac:dyDescent="0.3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3.5" customHeight="1" x14ac:dyDescent="0.3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3.5" customHeight="1" x14ac:dyDescent="0.3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3.5" customHeight="1" x14ac:dyDescent="0.3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3.5" customHeight="1" x14ac:dyDescent="0.3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3.5" customHeight="1" x14ac:dyDescent="0.3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3.5" customHeight="1" x14ac:dyDescent="0.3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3.5" customHeight="1" x14ac:dyDescent="0.3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3.5" customHeight="1" x14ac:dyDescent="0.3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3.5" customHeight="1" x14ac:dyDescent="0.3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3.5" customHeight="1" x14ac:dyDescent="0.3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3.5" customHeight="1" x14ac:dyDescent="0.3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3.5" customHeight="1" x14ac:dyDescent="0.3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3.5" customHeight="1" x14ac:dyDescent="0.3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3.5" customHeight="1" x14ac:dyDescent="0.3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3.5" customHeight="1" x14ac:dyDescent="0.3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3.5" customHeight="1" x14ac:dyDescent="0.3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3.5" customHeight="1" x14ac:dyDescent="0.3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3.5" customHeight="1" x14ac:dyDescent="0.3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3.5" customHeight="1" x14ac:dyDescent="0.3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3.5" customHeight="1" x14ac:dyDescent="0.3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3.5" customHeight="1" x14ac:dyDescent="0.3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3.5" customHeight="1" x14ac:dyDescent="0.3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3.5" customHeight="1" x14ac:dyDescent="0.3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3.5" customHeight="1" x14ac:dyDescent="0.3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3.5" customHeight="1" x14ac:dyDescent="0.3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3.5" customHeight="1" x14ac:dyDescent="0.3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3.5" customHeight="1" x14ac:dyDescent="0.3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3.5" customHeight="1" x14ac:dyDescent="0.3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3.5" customHeight="1" x14ac:dyDescent="0.3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3.5" customHeight="1" x14ac:dyDescent="0.3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3.5" customHeight="1" x14ac:dyDescent="0.3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3.5" customHeight="1" x14ac:dyDescent="0.3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3.5" customHeight="1" x14ac:dyDescent="0.3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3.5" customHeight="1" x14ac:dyDescent="0.3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3.5" customHeight="1" x14ac:dyDescent="0.3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3.5" customHeight="1" x14ac:dyDescent="0.3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3.5" customHeight="1" x14ac:dyDescent="0.3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3.5" customHeight="1" x14ac:dyDescent="0.3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3.5" customHeight="1" x14ac:dyDescent="0.3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3.5" customHeight="1" x14ac:dyDescent="0.3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3.5" customHeight="1" x14ac:dyDescent="0.3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3.5" customHeight="1" x14ac:dyDescent="0.3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3.5" customHeight="1" x14ac:dyDescent="0.3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3.5" customHeight="1" x14ac:dyDescent="0.3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3.5" customHeight="1" x14ac:dyDescent="0.3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3.5" customHeight="1" x14ac:dyDescent="0.3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3.5" customHeight="1" x14ac:dyDescent="0.3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3.5" customHeight="1" x14ac:dyDescent="0.3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3.5" customHeight="1" x14ac:dyDescent="0.3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3.5" customHeight="1" x14ac:dyDescent="0.3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3.5" customHeight="1" x14ac:dyDescent="0.3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3.5" customHeight="1" x14ac:dyDescent="0.3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3.5" customHeight="1" x14ac:dyDescent="0.3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3.5" customHeight="1" x14ac:dyDescent="0.3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3.5" customHeight="1" x14ac:dyDescent="0.3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3.5" customHeight="1" x14ac:dyDescent="0.3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3.5" customHeight="1" x14ac:dyDescent="0.3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3.5" customHeight="1" x14ac:dyDescent="0.3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3.5" customHeight="1" x14ac:dyDescent="0.3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3.5" customHeight="1" x14ac:dyDescent="0.3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3.5" customHeight="1" x14ac:dyDescent="0.3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3.5" customHeight="1" x14ac:dyDescent="0.3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3.5" customHeight="1" x14ac:dyDescent="0.3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3.5" customHeight="1" x14ac:dyDescent="0.3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3.5" customHeight="1" x14ac:dyDescent="0.3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3.5" customHeight="1" x14ac:dyDescent="0.3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3.5" customHeight="1" x14ac:dyDescent="0.3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3.5" customHeight="1" x14ac:dyDescent="0.3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3.5" customHeight="1" x14ac:dyDescent="0.3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3.5" customHeight="1" x14ac:dyDescent="0.3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3.5" customHeight="1" x14ac:dyDescent="0.3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3.5" customHeight="1" x14ac:dyDescent="0.3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3.5" customHeight="1" x14ac:dyDescent="0.3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3.5" customHeight="1" x14ac:dyDescent="0.3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3.5" customHeight="1" x14ac:dyDescent="0.3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3.5" customHeight="1" x14ac:dyDescent="0.3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3.5" customHeight="1" x14ac:dyDescent="0.3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3.5" customHeight="1" x14ac:dyDescent="0.3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3.5" customHeight="1" x14ac:dyDescent="0.3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3.5" customHeight="1" x14ac:dyDescent="0.3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3.5" customHeight="1" x14ac:dyDescent="0.3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3.5" customHeight="1" x14ac:dyDescent="0.3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3.5" customHeight="1" x14ac:dyDescent="0.3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3.5" customHeight="1" x14ac:dyDescent="0.3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3.5" customHeight="1" x14ac:dyDescent="0.3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3.5" customHeight="1" x14ac:dyDescent="0.3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3.5" customHeight="1" x14ac:dyDescent="0.3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3.5" customHeight="1" x14ac:dyDescent="0.3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3.5" customHeight="1" x14ac:dyDescent="0.3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3.5" customHeight="1" x14ac:dyDescent="0.3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3.5" customHeight="1" x14ac:dyDescent="0.3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3.5" customHeight="1" x14ac:dyDescent="0.3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3.5" customHeight="1" x14ac:dyDescent="0.3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3.5" customHeight="1" x14ac:dyDescent="0.3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3.5" customHeight="1" x14ac:dyDescent="0.3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3.5" customHeight="1" x14ac:dyDescent="0.3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3.5" customHeight="1" x14ac:dyDescent="0.3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3.5" customHeight="1" x14ac:dyDescent="0.3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3.5" customHeight="1" x14ac:dyDescent="0.3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3.5" customHeight="1" x14ac:dyDescent="0.3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3.5" customHeight="1" x14ac:dyDescent="0.3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3.5" customHeight="1" x14ac:dyDescent="0.3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3.5" customHeight="1" x14ac:dyDescent="0.3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3.5" customHeight="1" x14ac:dyDescent="0.3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3.5" customHeight="1" x14ac:dyDescent="0.3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3.5" customHeight="1" x14ac:dyDescent="0.3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3.5" customHeight="1" x14ac:dyDescent="0.3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3.5" customHeight="1" x14ac:dyDescent="0.3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3.5" customHeight="1" x14ac:dyDescent="0.3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3.5" customHeight="1" x14ac:dyDescent="0.3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3.5" customHeight="1" x14ac:dyDescent="0.3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3.5" customHeight="1" x14ac:dyDescent="0.3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3.5" customHeight="1" x14ac:dyDescent="0.3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3.5" customHeight="1" x14ac:dyDescent="0.3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3.5" customHeight="1" x14ac:dyDescent="0.3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3.5" customHeight="1" x14ac:dyDescent="0.3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3.5" customHeight="1" x14ac:dyDescent="0.3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3.5" customHeight="1" x14ac:dyDescent="0.3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3.5" customHeight="1" x14ac:dyDescent="0.3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3.5" customHeight="1" x14ac:dyDescent="0.3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3.5" customHeight="1" x14ac:dyDescent="0.3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3.5" customHeight="1" x14ac:dyDescent="0.3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3.5" customHeight="1" x14ac:dyDescent="0.3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3.5" customHeight="1" x14ac:dyDescent="0.3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3.5" customHeight="1" x14ac:dyDescent="0.3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3.5" customHeight="1" x14ac:dyDescent="0.3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3.5" customHeight="1" x14ac:dyDescent="0.3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3.5" customHeight="1" x14ac:dyDescent="0.3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3.5" customHeight="1" x14ac:dyDescent="0.3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3.5" customHeight="1" x14ac:dyDescent="0.3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3.5" customHeight="1" x14ac:dyDescent="0.3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3.5" customHeight="1" x14ac:dyDescent="0.3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3.5" customHeight="1" x14ac:dyDescent="0.3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3.5" customHeight="1" x14ac:dyDescent="0.3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3.5" customHeight="1" x14ac:dyDescent="0.3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3.5" customHeight="1" x14ac:dyDescent="0.3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3.5" customHeight="1" x14ac:dyDescent="0.3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3.5" customHeight="1" x14ac:dyDescent="0.3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3.5" customHeight="1" x14ac:dyDescent="0.3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3.5" customHeight="1" x14ac:dyDescent="0.3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3.5" customHeight="1" x14ac:dyDescent="0.3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3.5" customHeight="1" x14ac:dyDescent="0.3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</sheetData>
  <mergeCells count="1">
    <mergeCell ref="H18:I18"/>
  </mergeCells>
  <pageMargins left="0.7" right="0.7" top="0.75" bottom="0.75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1004"/>
  <sheetViews>
    <sheetView rightToLeft="1" workbookViewId="0">
      <selection activeCell="E5" sqref="B5:E7"/>
    </sheetView>
  </sheetViews>
  <sheetFormatPr defaultColWidth="12.59765625" defaultRowHeight="15" customHeight="1" x14ac:dyDescent="0.25"/>
  <cols>
    <col min="1" max="1" width="11" customWidth="1"/>
    <col min="2" max="2" width="14.3984375" customWidth="1"/>
    <col min="3" max="5" width="8.59765625" customWidth="1"/>
    <col min="6" max="6" width="11.09765625" customWidth="1"/>
    <col min="7" max="8" width="8.59765625" customWidth="1"/>
    <col min="9" max="9" width="11" customWidth="1"/>
    <col min="10" max="10" width="10.5" customWidth="1"/>
    <col min="11" max="11" width="12.5" customWidth="1"/>
    <col min="12" max="26" width="8.59765625" customWidth="1"/>
  </cols>
  <sheetData>
    <row r="1" spans="1:11" ht="13.5" customHeight="1" x14ac:dyDescent="0.3">
      <c r="A1" s="15" t="s">
        <v>9</v>
      </c>
      <c r="B1" s="36"/>
      <c r="C1" s="16"/>
      <c r="D1" s="15" t="s">
        <v>11</v>
      </c>
      <c r="E1" s="15" t="s">
        <v>12</v>
      </c>
      <c r="F1" s="16"/>
      <c r="G1" s="16"/>
      <c r="I1" s="15" t="s">
        <v>2</v>
      </c>
      <c r="J1" s="15" t="s">
        <v>13</v>
      </c>
    </row>
    <row r="2" spans="1:11" ht="13.5" customHeight="1" x14ac:dyDescent="0.3">
      <c r="A2" s="15"/>
      <c r="B2" s="15"/>
      <c r="C2" s="16"/>
      <c r="D2" s="15"/>
      <c r="E2" s="15"/>
      <c r="F2" s="16"/>
      <c r="G2" s="16"/>
    </row>
    <row r="3" spans="1:11" ht="13.5" customHeight="1" x14ac:dyDescent="0.3">
      <c r="F3" s="1" t="s">
        <v>31</v>
      </c>
      <c r="G3" s="37">
        <f>'שערי מטבעות ועלות מתקנים'!E5</f>
        <v>3.8018999999999998</v>
      </c>
    </row>
    <row r="4" spans="1:11" ht="13.5" customHeight="1" x14ac:dyDescent="0.3">
      <c r="A4" s="1" t="s">
        <v>15</v>
      </c>
      <c r="B4" s="1" t="s">
        <v>16</v>
      </c>
      <c r="C4" s="1" t="s">
        <v>17</v>
      </c>
      <c r="D4" s="38" t="s">
        <v>18</v>
      </c>
      <c r="E4" s="39" t="s">
        <v>32</v>
      </c>
      <c r="F4" s="39"/>
      <c r="G4" s="39" t="s">
        <v>20</v>
      </c>
      <c r="H4" s="39"/>
      <c r="I4" s="39" t="s">
        <v>21</v>
      </c>
      <c r="J4" s="39" t="s">
        <v>22</v>
      </c>
    </row>
    <row r="5" spans="1:11" ht="13.5" customHeight="1" x14ac:dyDescent="0.3">
      <c r="A5" s="40">
        <v>1</v>
      </c>
      <c r="B5" s="145"/>
      <c r="C5" s="145"/>
      <c r="D5" s="145"/>
      <c r="E5" s="146"/>
      <c r="F5" s="59">
        <f t="shared" ref="F5:F15" si="0">E5*D5</f>
        <v>0</v>
      </c>
      <c r="G5" s="33">
        <f t="shared" ref="G5:G15" si="1">E5*G$3*D5</f>
        <v>0</v>
      </c>
      <c r="H5" s="147"/>
      <c r="I5" s="147"/>
      <c r="J5" s="33">
        <f t="shared" ref="J5:J15" si="2">(I5+H5+G5)</f>
        <v>0</v>
      </c>
      <c r="K5" s="129">
        <f>J5*1.05*3*1.08</f>
        <v>0</v>
      </c>
    </row>
    <row r="6" spans="1:11" ht="13.5" customHeight="1" x14ac:dyDescent="0.3">
      <c r="A6" s="40">
        <v>2</v>
      </c>
      <c r="B6" s="145"/>
      <c r="C6" s="145"/>
      <c r="D6" s="145"/>
      <c r="E6" s="146"/>
      <c r="F6" s="59">
        <f t="shared" si="0"/>
        <v>0</v>
      </c>
      <c r="G6" s="33">
        <f t="shared" si="1"/>
        <v>0</v>
      </c>
      <c r="H6" s="147"/>
      <c r="I6" s="147"/>
      <c r="J6" s="33">
        <f t="shared" si="2"/>
        <v>0</v>
      </c>
      <c r="K6" s="129">
        <f t="shared" ref="K6:K8" si="3">J6*1.05*3*1.08</f>
        <v>0</v>
      </c>
    </row>
    <row r="7" spans="1:11" ht="13.5" customHeight="1" x14ac:dyDescent="0.3">
      <c r="A7" s="40">
        <v>3</v>
      </c>
      <c r="B7" s="149"/>
      <c r="C7" s="149"/>
      <c r="D7" s="149"/>
      <c r="E7" s="150"/>
      <c r="F7" s="59">
        <f t="shared" si="0"/>
        <v>0</v>
      </c>
      <c r="G7" s="33">
        <f t="shared" si="1"/>
        <v>0</v>
      </c>
      <c r="H7" s="148"/>
      <c r="I7" s="148"/>
      <c r="J7" s="33">
        <f t="shared" si="2"/>
        <v>0</v>
      </c>
      <c r="K7" s="129">
        <f t="shared" si="3"/>
        <v>0</v>
      </c>
    </row>
    <row r="8" spans="1:11" ht="13.5" customHeight="1" x14ac:dyDescent="0.3">
      <c r="A8" s="40">
        <v>4</v>
      </c>
      <c r="B8" s="151"/>
      <c r="C8" s="152"/>
      <c r="D8" s="152"/>
      <c r="E8" s="153"/>
      <c r="F8" s="59">
        <f t="shared" si="0"/>
        <v>0</v>
      </c>
      <c r="G8" s="33">
        <f t="shared" si="1"/>
        <v>0</v>
      </c>
      <c r="H8" s="154"/>
      <c r="I8" s="154"/>
      <c r="J8" s="33">
        <f t="shared" si="2"/>
        <v>0</v>
      </c>
      <c r="K8" s="129">
        <f t="shared" si="3"/>
        <v>0</v>
      </c>
    </row>
    <row r="9" spans="1:11" ht="13.5" customHeight="1" x14ac:dyDescent="0.3">
      <c r="A9" s="40">
        <v>5</v>
      </c>
      <c r="B9" s="151"/>
      <c r="C9" s="152"/>
      <c r="D9" s="152"/>
      <c r="E9" s="153"/>
      <c r="F9" s="59">
        <f t="shared" si="0"/>
        <v>0</v>
      </c>
      <c r="G9" s="33">
        <f t="shared" si="1"/>
        <v>0</v>
      </c>
      <c r="H9" s="154"/>
      <c r="I9" s="154"/>
      <c r="J9" s="33">
        <f t="shared" si="2"/>
        <v>0</v>
      </c>
    </row>
    <row r="10" spans="1:11" ht="13.5" customHeight="1" x14ac:dyDescent="0.3">
      <c r="A10" s="40">
        <v>6</v>
      </c>
      <c r="B10" s="151"/>
      <c r="C10" s="152"/>
      <c r="D10" s="152"/>
      <c r="E10" s="153"/>
      <c r="F10" s="59">
        <f t="shared" si="0"/>
        <v>0</v>
      </c>
      <c r="G10" s="33">
        <f t="shared" si="1"/>
        <v>0</v>
      </c>
      <c r="H10" s="154"/>
      <c r="I10" s="154"/>
      <c r="J10" s="33">
        <f t="shared" si="2"/>
        <v>0</v>
      </c>
    </row>
    <row r="11" spans="1:11" ht="13.5" customHeight="1" x14ac:dyDescent="0.3">
      <c r="A11" s="40">
        <v>7</v>
      </c>
      <c r="B11" s="151"/>
      <c r="C11" s="152"/>
      <c r="D11" s="152"/>
      <c r="E11" s="153"/>
      <c r="F11" s="59">
        <f t="shared" si="0"/>
        <v>0</v>
      </c>
      <c r="G11" s="33">
        <f t="shared" si="1"/>
        <v>0</v>
      </c>
      <c r="H11" s="154"/>
      <c r="I11" s="154"/>
      <c r="J11" s="33">
        <f t="shared" si="2"/>
        <v>0</v>
      </c>
    </row>
    <row r="12" spans="1:11" ht="13.5" customHeight="1" x14ac:dyDescent="0.3">
      <c r="A12" s="40">
        <v>8</v>
      </c>
      <c r="B12" s="151"/>
      <c r="C12" s="151"/>
      <c r="D12" s="151"/>
      <c r="E12" s="155"/>
      <c r="F12" s="59">
        <f t="shared" si="0"/>
        <v>0</v>
      </c>
      <c r="G12" s="33">
        <f t="shared" si="1"/>
        <v>0</v>
      </c>
      <c r="H12" s="154"/>
      <c r="I12" s="154"/>
      <c r="J12" s="33">
        <f t="shared" si="2"/>
        <v>0</v>
      </c>
    </row>
    <row r="13" spans="1:11" ht="13.5" customHeight="1" x14ac:dyDescent="0.3">
      <c r="A13" s="40">
        <v>9</v>
      </c>
      <c r="B13" s="151"/>
      <c r="C13" s="151"/>
      <c r="D13" s="151"/>
      <c r="E13" s="155"/>
      <c r="F13" s="59">
        <f t="shared" si="0"/>
        <v>0</v>
      </c>
      <c r="G13" s="33">
        <f t="shared" si="1"/>
        <v>0</v>
      </c>
      <c r="H13" s="154"/>
      <c r="I13" s="154"/>
      <c r="J13" s="33">
        <f t="shared" si="2"/>
        <v>0</v>
      </c>
    </row>
    <row r="14" spans="1:11" ht="13.5" customHeight="1" x14ac:dyDescent="0.3">
      <c r="A14" s="40">
        <v>10</v>
      </c>
      <c r="B14" s="7"/>
      <c r="C14" s="7"/>
      <c r="D14" s="7"/>
      <c r="E14" s="10"/>
      <c r="F14" s="59">
        <f t="shared" si="0"/>
        <v>0</v>
      </c>
      <c r="G14" s="33">
        <f t="shared" si="1"/>
        <v>0</v>
      </c>
      <c r="H14" s="154"/>
      <c r="I14" s="154"/>
      <c r="J14" s="33">
        <f t="shared" si="2"/>
        <v>0</v>
      </c>
    </row>
    <row r="15" spans="1:11" ht="13.5" customHeight="1" x14ac:dyDescent="0.3">
      <c r="A15" s="40">
        <v>11</v>
      </c>
      <c r="B15" s="7"/>
      <c r="C15" s="7"/>
      <c r="D15" s="7"/>
      <c r="E15" s="10"/>
      <c r="F15" s="59">
        <f t="shared" si="0"/>
        <v>0</v>
      </c>
      <c r="G15" s="33">
        <f t="shared" si="1"/>
        <v>0</v>
      </c>
      <c r="H15" s="154"/>
      <c r="I15" s="154"/>
      <c r="J15" s="33">
        <f t="shared" si="2"/>
        <v>0</v>
      </c>
    </row>
    <row r="16" spans="1:11" ht="13.5" customHeight="1" x14ac:dyDescent="0.3">
      <c r="A16" s="40">
        <v>12</v>
      </c>
      <c r="B16" s="7"/>
      <c r="C16" s="7"/>
      <c r="D16" s="7"/>
      <c r="E16" s="10"/>
      <c r="F16" s="59">
        <f t="shared" ref="F16:F24" si="4">E16*D16</f>
        <v>0</v>
      </c>
      <c r="G16" s="33">
        <f t="shared" ref="G16:G24" si="5">E16*G$3*D16</f>
        <v>0</v>
      </c>
      <c r="H16" s="154"/>
      <c r="I16" s="154"/>
      <c r="J16" s="33">
        <f t="shared" ref="J16:J24" si="6">(I16+H16+G16)</f>
        <v>0</v>
      </c>
    </row>
    <row r="17" spans="1:11" ht="13.5" customHeight="1" x14ac:dyDescent="0.3">
      <c r="A17" s="40">
        <v>13</v>
      </c>
      <c r="B17" s="7"/>
      <c r="C17" s="7"/>
      <c r="D17" s="7"/>
      <c r="E17" s="10"/>
      <c r="F17" s="59">
        <f t="shared" si="4"/>
        <v>0</v>
      </c>
      <c r="G17" s="33">
        <f t="shared" si="5"/>
        <v>0</v>
      </c>
      <c r="H17" s="154"/>
      <c r="I17" s="154"/>
      <c r="J17" s="33">
        <f t="shared" si="6"/>
        <v>0</v>
      </c>
    </row>
    <row r="18" spans="1:11" ht="13.5" customHeight="1" x14ac:dyDescent="0.3">
      <c r="A18" s="40"/>
      <c r="B18" s="7"/>
      <c r="C18" s="7"/>
      <c r="D18" s="7"/>
      <c r="E18" s="10"/>
      <c r="F18" s="59">
        <f t="shared" si="4"/>
        <v>0</v>
      </c>
      <c r="G18" s="33">
        <f t="shared" si="5"/>
        <v>0</v>
      </c>
      <c r="H18" s="154"/>
      <c r="I18" s="154"/>
      <c r="J18" s="33">
        <f t="shared" si="6"/>
        <v>0</v>
      </c>
    </row>
    <row r="19" spans="1:11" ht="13.5" customHeight="1" x14ac:dyDescent="0.3">
      <c r="A19" s="40">
        <v>14</v>
      </c>
      <c r="B19" s="7"/>
      <c r="C19" s="7"/>
      <c r="D19" s="7"/>
      <c r="E19" s="10"/>
      <c r="F19" s="59">
        <f t="shared" si="4"/>
        <v>0</v>
      </c>
      <c r="G19" s="33">
        <f t="shared" si="5"/>
        <v>0</v>
      </c>
      <c r="H19" s="154"/>
      <c r="I19" s="154"/>
      <c r="J19" s="33">
        <f t="shared" si="6"/>
        <v>0</v>
      </c>
    </row>
    <row r="20" spans="1:11" ht="13.5" customHeight="1" x14ac:dyDescent="0.3">
      <c r="A20" s="40"/>
      <c r="B20" s="7"/>
      <c r="C20" s="7"/>
      <c r="D20" s="7"/>
      <c r="E20" s="10"/>
      <c r="F20" s="59">
        <f t="shared" si="4"/>
        <v>0</v>
      </c>
      <c r="G20" s="33">
        <f t="shared" si="5"/>
        <v>0</v>
      </c>
      <c r="H20" s="154"/>
      <c r="I20" s="154"/>
      <c r="J20" s="33">
        <f t="shared" si="6"/>
        <v>0</v>
      </c>
    </row>
    <row r="21" spans="1:11" ht="13.5" customHeight="1" x14ac:dyDescent="0.3">
      <c r="A21" s="40"/>
      <c r="B21" s="7"/>
      <c r="C21" s="7"/>
      <c r="D21" s="7"/>
      <c r="E21" s="10"/>
      <c r="F21" s="59">
        <f t="shared" si="4"/>
        <v>0</v>
      </c>
      <c r="G21" s="33">
        <f t="shared" si="5"/>
        <v>0</v>
      </c>
      <c r="H21" s="154"/>
      <c r="I21" s="154"/>
      <c r="J21" s="33">
        <f t="shared" si="6"/>
        <v>0</v>
      </c>
    </row>
    <row r="22" spans="1:11" ht="13.5" customHeight="1" x14ac:dyDescent="0.3">
      <c r="A22" s="40"/>
      <c r="B22" s="7"/>
      <c r="C22" s="7"/>
      <c r="D22" s="7"/>
      <c r="E22" s="10"/>
      <c r="F22" s="59">
        <f t="shared" si="4"/>
        <v>0</v>
      </c>
      <c r="G22" s="33">
        <f t="shared" si="5"/>
        <v>0</v>
      </c>
      <c r="H22" s="154"/>
      <c r="I22" s="154"/>
      <c r="J22" s="33">
        <f t="shared" si="6"/>
        <v>0</v>
      </c>
    </row>
    <row r="23" spans="1:11" ht="13.5" customHeight="1" x14ac:dyDescent="0.3">
      <c r="A23" s="40"/>
      <c r="B23" s="7"/>
      <c r="C23" s="7"/>
      <c r="D23" s="7"/>
      <c r="E23" s="10"/>
      <c r="F23" s="59">
        <f t="shared" si="4"/>
        <v>0</v>
      </c>
      <c r="G23" s="33">
        <f t="shared" si="5"/>
        <v>0</v>
      </c>
      <c r="H23" s="154"/>
      <c r="I23" s="154"/>
      <c r="J23" s="33">
        <f t="shared" si="6"/>
        <v>0</v>
      </c>
    </row>
    <row r="24" spans="1:11" ht="13.5" customHeight="1" x14ac:dyDescent="0.3">
      <c r="A24" s="40">
        <v>15</v>
      </c>
      <c r="B24" s="7"/>
      <c r="C24" s="7"/>
      <c r="D24" s="7"/>
      <c r="E24" s="10"/>
      <c r="F24" s="59">
        <f t="shared" si="4"/>
        <v>0</v>
      </c>
      <c r="G24" s="33">
        <f t="shared" si="5"/>
        <v>0</v>
      </c>
      <c r="H24" s="154"/>
      <c r="I24" s="154"/>
      <c r="J24" s="33">
        <f t="shared" si="6"/>
        <v>0</v>
      </c>
    </row>
    <row r="25" spans="1:11" ht="13.5" customHeight="1" x14ac:dyDescent="0.3">
      <c r="D25" s="88">
        <f>SUM(D5:D24)</f>
        <v>0</v>
      </c>
      <c r="E25" s="23" t="s">
        <v>23</v>
      </c>
      <c r="F25" s="59">
        <f>SUM(F5:F24)</f>
        <v>0</v>
      </c>
      <c r="G25" s="51"/>
      <c r="H25" s="51"/>
      <c r="I25" s="19" t="s">
        <v>33</v>
      </c>
      <c r="J25" s="33">
        <f>SUM(J5:J24)*1</f>
        <v>0</v>
      </c>
    </row>
    <row r="26" spans="1:11" ht="13.5" customHeight="1" x14ac:dyDescent="0.3">
      <c r="A26" s="12" t="s">
        <v>35</v>
      </c>
    </row>
    <row r="27" spans="1:11" ht="13.5" customHeight="1" x14ac:dyDescent="0.3">
      <c r="D27" s="1" t="s">
        <v>18</v>
      </c>
      <c r="E27" s="11" t="s">
        <v>26</v>
      </c>
      <c r="F27" s="11"/>
      <c r="G27" s="11"/>
      <c r="H27" s="11"/>
      <c r="I27" s="11"/>
      <c r="J27" s="11"/>
    </row>
    <row r="28" spans="1:11" ht="13.5" customHeight="1" x14ac:dyDescent="0.3">
      <c r="A28" s="25" t="s">
        <v>27</v>
      </c>
      <c r="B28" s="26" t="s">
        <v>29</v>
      </c>
      <c r="C28" s="58"/>
      <c r="D28" s="61"/>
      <c r="E28" s="56">
        <v>0.2</v>
      </c>
      <c r="F28" s="53"/>
      <c r="G28" s="10"/>
      <c r="H28" s="11" t="s">
        <v>30</v>
      </c>
      <c r="I28" s="10"/>
      <c r="J28" s="33">
        <f>E28*J25</f>
        <v>0</v>
      </c>
    </row>
    <row r="29" spans="1:11" ht="13.5" customHeight="1" x14ac:dyDescent="0.3">
      <c r="E29" s="11"/>
      <c r="F29" s="11"/>
      <c r="G29" s="11"/>
      <c r="I29" s="11"/>
      <c r="J29" s="11"/>
      <c r="K29" s="11"/>
    </row>
    <row r="30" spans="1:11" ht="13.5" customHeight="1" x14ac:dyDescent="0.25"/>
    <row r="31" spans="1:11" ht="13.5" customHeight="1" x14ac:dyDescent="0.25"/>
    <row r="32" spans="1:11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  <row r="998" ht="13.5" customHeight="1" x14ac:dyDescent="0.25"/>
    <row r="999" ht="13.5" customHeight="1" x14ac:dyDescent="0.25"/>
    <row r="1000" ht="13.5" customHeight="1" x14ac:dyDescent="0.25"/>
    <row r="1001" ht="13.5" customHeight="1" x14ac:dyDescent="0.25"/>
    <row r="1002" ht="13.5" customHeight="1" x14ac:dyDescent="0.25"/>
    <row r="1003" ht="13.5" customHeight="1" x14ac:dyDescent="0.25"/>
    <row r="1004" ht="13.5" customHeight="1" x14ac:dyDescent="0.25"/>
  </sheetData>
  <pageMargins left="0.7" right="0.7" top="0.75" bottom="0.7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997"/>
  <sheetViews>
    <sheetView rightToLeft="1" workbookViewId="0">
      <selection activeCell="C5" sqref="C5:E5"/>
    </sheetView>
  </sheetViews>
  <sheetFormatPr defaultColWidth="12.59765625" defaultRowHeight="15" customHeight="1" x14ac:dyDescent="0.25"/>
  <cols>
    <col min="1" max="1" width="10.3984375" customWidth="1"/>
    <col min="2" max="2" width="14.59765625" customWidth="1"/>
    <col min="3" max="26" width="8.59765625" customWidth="1"/>
  </cols>
  <sheetData>
    <row r="1" spans="1:10" ht="13.5" customHeight="1" x14ac:dyDescent="0.3">
      <c r="A1" s="15" t="s">
        <v>9</v>
      </c>
      <c r="B1" s="15" t="s">
        <v>10</v>
      </c>
      <c r="C1" s="16"/>
      <c r="D1" s="15" t="s">
        <v>11</v>
      </c>
      <c r="E1" s="15" t="s">
        <v>12</v>
      </c>
      <c r="F1" s="16"/>
      <c r="G1" s="16"/>
      <c r="I1" s="15" t="s">
        <v>2</v>
      </c>
      <c r="J1" s="15" t="s">
        <v>13</v>
      </c>
    </row>
    <row r="2" spans="1:10" ht="13.5" customHeight="1" x14ac:dyDescent="0.3">
      <c r="A2" s="15"/>
      <c r="B2" s="15"/>
      <c r="C2" s="16"/>
      <c r="D2" s="15"/>
      <c r="E2" s="15"/>
      <c r="F2" s="16"/>
      <c r="G2" s="16"/>
    </row>
    <row r="3" spans="1:10" ht="13.5" customHeight="1" x14ac:dyDescent="0.3">
      <c r="F3" s="1" t="s">
        <v>14</v>
      </c>
      <c r="G3" s="37">
        <f>'שערי מטבעות ועלות מתקנים'!E4</f>
        <v>3.8018999999999998</v>
      </c>
    </row>
    <row r="4" spans="1:10" ht="13.5" customHeight="1" x14ac:dyDescent="0.3">
      <c r="A4" s="1" t="s">
        <v>15</v>
      </c>
      <c r="B4" s="1" t="s">
        <v>16</v>
      </c>
      <c r="C4" s="1" t="s">
        <v>17</v>
      </c>
      <c r="D4" s="38" t="s">
        <v>18</v>
      </c>
      <c r="E4" s="39" t="s">
        <v>19</v>
      </c>
      <c r="F4" s="39"/>
      <c r="G4" s="39" t="s">
        <v>20</v>
      </c>
      <c r="H4" s="41">
        <v>0</v>
      </c>
      <c r="I4" s="39" t="s">
        <v>21</v>
      </c>
      <c r="J4" s="39" t="s">
        <v>22</v>
      </c>
    </row>
    <row r="5" spans="1:10" ht="13.5" customHeight="1" x14ac:dyDescent="0.3">
      <c r="A5" s="40">
        <v>1</v>
      </c>
      <c r="B5" s="137"/>
      <c r="C5" s="139"/>
      <c r="D5" s="138"/>
      <c r="E5" s="22"/>
      <c r="F5" s="10">
        <f t="shared" ref="F5:F17" si="0">E5*D5</f>
        <v>0</v>
      </c>
      <c r="G5" s="10">
        <f t="shared" ref="G5:G17" si="1">E5*G$3*D5</f>
        <v>0</v>
      </c>
      <c r="H5" s="22">
        <f t="shared" ref="H5:H17" si="2">G5*H4</f>
        <v>0</v>
      </c>
      <c r="I5" s="22"/>
      <c r="J5" s="10">
        <f t="shared" ref="J5:J17" si="3">(I5+H5+G5)</f>
        <v>0</v>
      </c>
    </row>
    <row r="6" spans="1:10" ht="13.5" customHeight="1" x14ac:dyDescent="0.3">
      <c r="A6" s="40">
        <v>2</v>
      </c>
      <c r="B6" s="9"/>
      <c r="C6" s="48"/>
      <c r="D6" s="9"/>
      <c r="E6" s="22"/>
      <c r="F6" s="10">
        <f t="shared" si="0"/>
        <v>0</v>
      </c>
      <c r="G6" s="10">
        <f t="shared" si="1"/>
        <v>0</v>
      </c>
      <c r="H6" s="22">
        <f t="shared" si="2"/>
        <v>0</v>
      </c>
      <c r="I6" s="22"/>
      <c r="J6" s="10">
        <f t="shared" si="3"/>
        <v>0</v>
      </c>
    </row>
    <row r="7" spans="1:10" ht="13.5" customHeight="1" x14ac:dyDescent="0.3">
      <c r="A7" s="40">
        <v>3</v>
      </c>
      <c r="B7" s="9"/>
      <c r="C7" s="9"/>
      <c r="D7" s="9"/>
      <c r="E7" s="22"/>
      <c r="F7" s="10">
        <f t="shared" si="0"/>
        <v>0</v>
      </c>
      <c r="G7" s="10">
        <f t="shared" si="1"/>
        <v>0</v>
      </c>
      <c r="H7" s="22">
        <f t="shared" si="2"/>
        <v>0</v>
      </c>
      <c r="I7" s="22"/>
      <c r="J7" s="10">
        <f t="shared" si="3"/>
        <v>0</v>
      </c>
    </row>
    <row r="8" spans="1:10" ht="13.5" customHeight="1" x14ac:dyDescent="0.3">
      <c r="A8" s="40">
        <v>4</v>
      </c>
      <c r="B8" s="9"/>
      <c r="C8" s="9"/>
      <c r="D8" s="9"/>
      <c r="E8" s="22"/>
      <c r="F8" s="10">
        <f t="shared" si="0"/>
        <v>0</v>
      </c>
      <c r="G8" s="10">
        <f t="shared" si="1"/>
        <v>0</v>
      </c>
      <c r="H8" s="22">
        <f t="shared" si="2"/>
        <v>0</v>
      </c>
      <c r="I8" s="22"/>
      <c r="J8" s="10">
        <f t="shared" si="3"/>
        <v>0</v>
      </c>
    </row>
    <row r="9" spans="1:10" ht="13.5" customHeight="1" x14ac:dyDescent="0.3">
      <c r="A9" s="40">
        <v>5</v>
      </c>
      <c r="B9" s="9"/>
      <c r="C9" s="9"/>
      <c r="D9" s="9"/>
      <c r="E9" s="22"/>
      <c r="F9" s="10">
        <f t="shared" si="0"/>
        <v>0</v>
      </c>
      <c r="G9" s="10">
        <f t="shared" si="1"/>
        <v>0</v>
      </c>
      <c r="H9" s="22">
        <f t="shared" si="2"/>
        <v>0</v>
      </c>
      <c r="I9" s="22"/>
      <c r="J9" s="10">
        <f t="shared" si="3"/>
        <v>0</v>
      </c>
    </row>
    <row r="10" spans="1:10" ht="13.5" customHeight="1" x14ac:dyDescent="0.3">
      <c r="A10" s="40">
        <v>6</v>
      </c>
      <c r="B10" s="9"/>
      <c r="C10" s="9"/>
      <c r="D10" s="9"/>
      <c r="E10" s="22"/>
      <c r="F10" s="10">
        <f t="shared" si="0"/>
        <v>0</v>
      </c>
      <c r="G10" s="10">
        <f t="shared" si="1"/>
        <v>0</v>
      </c>
      <c r="H10" s="22">
        <f t="shared" si="2"/>
        <v>0</v>
      </c>
      <c r="I10" s="22"/>
      <c r="J10" s="10">
        <f t="shared" si="3"/>
        <v>0</v>
      </c>
    </row>
    <row r="11" spans="1:10" ht="13.5" customHeight="1" x14ac:dyDescent="0.3">
      <c r="A11" s="40">
        <v>7</v>
      </c>
      <c r="B11" s="42"/>
      <c r="C11" s="9"/>
      <c r="D11" s="9"/>
      <c r="E11" s="22"/>
      <c r="F11" s="10">
        <f t="shared" si="0"/>
        <v>0</v>
      </c>
      <c r="G11" s="10">
        <f t="shared" si="1"/>
        <v>0</v>
      </c>
      <c r="H11" s="22">
        <f t="shared" si="2"/>
        <v>0</v>
      </c>
      <c r="I11" s="22"/>
      <c r="J11" s="10">
        <f t="shared" si="3"/>
        <v>0</v>
      </c>
    </row>
    <row r="12" spans="1:10" ht="13.5" customHeight="1" x14ac:dyDescent="0.3">
      <c r="A12" s="40">
        <v>8</v>
      </c>
      <c r="B12" s="43"/>
      <c r="C12" s="9"/>
      <c r="D12" s="9"/>
      <c r="E12" s="22"/>
      <c r="F12" s="10">
        <f t="shared" si="0"/>
        <v>0</v>
      </c>
      <c r="G12" s="10">
        <f t="shared" si="1"/>
        <v>0</v>
      </c>
      <c r="H12" s="22">
        <f t="shared" si="2"/>
        <v>0</v>
      </c>
      <c r="I12" s="22"/>
      <c r="J12" s="10">
        <f t="shared" si="3"/>
        <v>0</v>
      </c>
    </row>
    <row r="13" spans="1:10" ht="13.5" customHeight="1" x14ac:dyDescent="0.3">
      <c r="A13" s="40">
        <v>9</v>
      </c>
      <c r="B13" s="43"/>
      <c r="C13" s="9"/>
      <c r="D13" s="9"/>
      <c r="E13" s="22"/>
      <c r="F13" s="10">
        <f t="shared" si="0"/>
        <v>0</v>
      </c>
      <c r="G13" s="10">
        <f t="shared" si="1"/>
        <v>0</v>
      </c>
      <c r="H13" s="22">
        <f t="shared" si="2"/>
        <v>0</v>
      </c>
      <c r="I13" s="22"/>
      <c r="J13" s="10">
        <f t="shared" si="3"/>
        <v>0</v>
      </c>
    </row>
    <row r="14" spans="1:10" ht="13.5" customHeight="1" x14ac:dyDescent="0.3">
      <c r="A14" s="40">
        <v>10</v>
      </c>
      <c r="B14" s="9"/>
      <c r="C14" s="9"/>
      <c r="D14" s="9"/>
      <c r="E14" s="22"/>
      <c r="F14" s="10">
        <f t="shared" si="0"/>
        <v>0</v>
      </c>
      <c r="G14" s="10">
        <f t="shared" si="1"/>
        <v>0</v>
      </c>
      <c r="H14" s="22">
        <f t="shared" si="2"/>
        <v>0</v>
      </c>
      <c r="I14" s="22"/>
      <c r="J14" s="10">
        <f t="shared" si="3"/>
        <v>0</v>
      </c>
    </row>
    <row r="15" spans="1:10" ht="13.5" customHeight="1" x14ac:dyDescent="0.3">
      <c r="A15" s="40">
        <v>11</v>
      </c>
      <c r="B15" s="9"/>
      <c r="C15" s="9"/>
      <c r="D15" s="9"/>
      <c r="E15" s="22"/>
      <c r="F15" s="10">
        <f t="shared" si="0"/>
        <v>0</v>
      </c>
      <c r="G15" s="10">
        <f t="shared" si="1"/>
        <v>0</v>
      </c>
      <c r="H15" s="22">
        <f t="shared" si="2"/>
        <v>0</v>
      </c>
      <c r="I15" s="22"/>
      <c r="J15" s="10">
        <f t="shared" si="3"/>
        <v>0</v>
      </c>
    </row>
    <row r="16" spans="1:10" ht="13.5" customHeight="1" x14ac:dyDescent="0.3">
      <c r="A16" s="40">
        <v>12</v>
      </c>
      <c r="B16" s="9"/>
      <c r="C16" s="9"/>
      <c r="D16" s="9"/>
      <c r="E16" s="22"/>
      <c r="F16" s="10">
        <f t="shared" si="0"/>
        <v>0</v>
      </c>
      <c r="G16" s="10">
        <f t="shared" si="1"/>
        <v>0</v>
      </c>
      <c r="H16" s="22">
        <f t="shared" si="2"/>
        <v>0</v>
      </c>
      <c r="I16" s="22"/>
      <c r="J16" s="10">
        <f t="shared" si="3"/>
        <v>0</v>
      </c>
    </row>
    <row r="17" spans="1:10" ht="13.5" customHeight="1" x14ac:dyDescent="0.3">
      <c r="A17" s="40">
        <v>13</v>
      </c>
      <c r="B17" s="9"/>
      <c r="C17" s="9"/>
      <c r="D17" s="9"/>
      <c r="E17" s="22"/>
      <c r="F17" s="10">
        <f t="shared" si="0"/>
        <v>0</v>
      </c>
      <c r="G17" s="10">
        <f t="shared" si="1"/>
        <v>0</v>
      </c>
      <c r="H17" s="22">
        <f t="shared" si="2"/>
        <v>0</v>
      </c>
      <c r="I17" s="22"/>
      <c r="J17" s="10">
        <f t="shared" si="3"/>
        <v>0</v>
      </c>
    </row>
    <row r="18" spans="1:10" ht="13.5" customHeight="1" x14ac:dyDescent="0.3">
      <c r="A18" s="1"/>
      <c r="B18" s="1"/>
      <c r="C18" s="1"/>
      <c r="D18" s="88">
        <f>SUM(D5:D17)</f>
        <v>0</v>
      </c>
      <c r="E18" s="44" t="s">
        <v>23</v>
      </c>
      <c r="F18" s="10">
        <f>SUM(F5:F17)</f>
        <v>0</v>
      </c>
      <c r="G18" s="11"/>
      <c r="H18" s="163" t="s">
        <v>36</v>
      </c>
      <c r="I18" s="164"/>
      <c r="J18" s="10">
        <f>SUM(J5:J17)*1.05</f>
        <v>0</v>
      </c>
    </row>
    <row r="19" spans="1:10" ht="13.5" customHeight="1" x14ac:dyDescent="0.3">
      <c r="A19" s="12" t="s">
        <v>37</v>
      </c>
      <c r="E19" s="11"/>
      <c r="F19" s="11"/>
      <c r="G19" s="11"/>
      <c r="H19" s="11"/>
      <c r="I19" s="11"/>
      <c r="J19" s="11"/>
    </row>
    <row r="20" spans="1:10" ht="13.5" customHeight="1" x14ac:dyDescent="0.3">
      <c r="D20" s="1" t="s">
        <v>18</v>
      </c>
      <c r="E20" s="11" t="s">
        <v>26</v>
      </c>
      <c r="F20" s="11"/>
      <c r="G20" s="11"/>
      <c r="H20" s="11"/>
      <c r="I20" s="11"/>
      <c r="J20" s="11"/>
    </row>
    <row r="21" spans="1:10" ht="13.5" customHeight="1" x14ac:dyDescent="0.3">
      <c r="A21" s="5" t="s">
        <v>27</v>
      </c>
      <c r="B21" s="26"/>
      <c r="C21" s="58"/>
      <c r="D21" s="60"/>
      <c r="E21" s="56">
        <v>0.4</v>
      </c>
      <c r="F21" s="53"/>
      <c r="G21" s="10"/>
      <c r="H21" s="11" t="s">
        <v>30</v>
      </c>
      <c r="I21" s="10"/>
      <c r="J21" s="10">
        <f>E21*J18</f>
        <v>0</v>
      </c>
    </row>
    <row r="22" spans="1:10" ht="13.5" customHeight="1" x14ac:dyDescent="0.3">
      <c r="E22" s="11"/>
      <c r="F22" s="11"/>
      <c r="G22" s="11"/>
      <c r="I22" s="11"/>
      <c r="J22" s="11"/>
    </row>
    <row r="23" spans="1:10" ht="13.5" customHeight="1" x14ac:dyDescent="0.25"/>
    <row r="24" spans="1:10" ht="13.5" customHeight="1" x14ac:dyDescent="0.25"/>
    <row r="25" spans="1:10" ht="13.5" customHeight="1" x14ac:dyDescent="0.25"/>
    <row r="26" spans="1:10" ht="13.5" customHeight="1" x14ac:dyDescent="0.25"/>
    <row r="27" spans="1:10" ht="13.5" customHeight="1" x14ac:dyDescent="0.25"/>
    <row r="28" spans="1:10" ht="13.5" customHeight="1" x14ac:dyDescent="0.25"/>
    <row r="29" spans="1:10" ht="13.5" customHeight="1" x14ac:dyDescent="0.25"/>
    <row r="30" spans="1:10" ht="13.5" customHeight="1" x14ac:dyDescent="0.25"/>
    <row r="31" spans="1:10" ht="13.5" customHeight="1" x14ac:dyDescent="0.25"/>
    <row r="32" spans="1:10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</sheetData>
  <mergeCells count="1">
    <mergeCell ref="H18:I18"/>
  </mergeCells>
  <pageMargins left="0.7" right="0.7" top="0.75" bottom="0.75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97"/>
  <sheetViews>
    <sheetView rightToLeft="1" workbookViewId="0">
      <selection activeCell="I33" sqref="I33"/>
    </sheetView>
  </sheetViews>
  <sheetFormatPr defaultColWidth="12.59765625" defaultRowHeight="15" customHeight="1" x14ac:dyDescent="0.25"/>
  <cols>
    <col min="1" max="1" width="9.59765625" customWidth="1"/>
    <col min="2" max="2" width="14.5" customWidth="1"/>
    <col min="3" max="4" width="8.59765625" customWidth="1"/>
    <col min="5" max="5" width="12.5" customWidth="1"/>
    <col min="6" max="6" width="8.8984375" customWidth="1"/>
    <col min="7" max="7" width="10.09765625" customWidth="1"/>
    <col min="8" max="9" width="8.59765625" customWidth="1"/>
    <col min="10" max="10" width="11" customWidth="1"/>
    <col min="11" max="26" width="8.59765625" customWidth="1"/>
  </cols>
  <sheetData>
    <row r="1" spans="1:26" ht="13.5" customHeight="1" x14ac:dyDescent="0.3">
      <c r="A1" s="15" t="s">
        <v>9</v>
      </c>
      <c r="B1" s="15" t="s">
        <v>10</v>
      </c>
      <c r="C1" s="16"/>
      <c r="D1" s="15" t="s">
        <v>11</v>
      </c>
      <c r="E1" s="15" t="s">
        <v>12</v>
      </c>
      <c r="F1" s="16"/>
      <c r="G1" s="16"/>
      <c r="I1" s="15" t="s">
        <v>2</v>
      </c>
      <c r="J1" s="15" t="s">
        <v>13</v>
      </c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3.5" customHeight="1" x14ac:dyDescent="0.3">
      <c r="A2" s="15"/>
      <c r="B2" s="15"/>
      <c r="C2" s="16"/>
      <c r="D2" s="15"/>
      <c r="E2" s="15"/>
      <c r="F2" s="16"/>
      <c r="G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3.5" customHeight="1" x14ac:dyDescent="0.3">
      <c r="A3" s="16"/>
      <c r="B3" s="16"/>
      <c r="C3" s="16"/>
      <c r="D3" s="16"/>
      <c r="E3" s="16"/>
      <c r="F3" s="45" t="s">
        <v>31</v>
      </c>
      <c r="G3" s="37">
        <f>'שערי מטבעות ועלות מתקנים'!E5</f>
        <v>3.8018999999999998</v>
      </c>
      <c r="H3" s="16" t="s">
        <v>6</v>
      </c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3.5" customHeight="1" x14ac:dyDescent="0.3">
      <c r="A4" s="16" t="s">
        <v>15</v>
      </c>
      <c r="B4" s="16" t="s">
        <v>16</v>
      </c>
      <c r="C4" s="16" t="s">
        <v>17</v>
      </c>
      <c r="D4" s="18" t="s">
        <v>18</v>
      </c>
      <c r="E4" s="19" t="s">
        <v>38</v>
      </c>
      <c r="F4" s="19"/>
      <c r="G4" s="18" t="s">
        <v>39</v>
      </c>
      <c r="H4" s="28"/>
      <c r="I4" s="19" t="s">
        <v>21</v>
      </c>
      <c r="J4" s="19" t="s">
        <v>22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3.5" customHeight="1" x14ac:dyDescent="0.3">
      <c r="A5" s="20">
        <v>1</v>
      </c>
      <c r="B5" s="21"/>
      <c r="C5" s="21"/>
      <c r="D5" s="21"/>
      <c r="E5" s="22"/>
      <c r="F5" s="59">
        <f t="shared" ref="F5:F17" si="0">E5*D5</f>
        <v>0</v>
      </c>
      <c r="G5" s="10">
        <f t="shared" ref="G5:G17" si="1">E5*G$3*D5</f>
        <v>0</v>
      </c>
      <c r="H5" s="22">
        <f t="shared" ref="H5:H17" si="2">G5*$H$4</f>
        <v>0</v>
      </c>
      <c r="I5" s="22"/>
      <c r="J5" s="33">
        <f t="shared" ref="J5:J17" si="3">(I5+H5+G5)</f>
        <v>0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3.5" customHeight="1" x14ac:dyDescent="0.3">
      <c r="A6" s="20">
        <v>2</v>
      </c>
      <c r="B6" s="21"/>
      <c r="C6" s="21"/>
      <c r="D6" s="21"/>
      <c r="E6" s="22"/>
      <c r="F6" s="59">
        <f t="shared" si="0"/>
        <v>0</v>
      </c>
      <c r="G6" s="10">
        <f t="shared" si="1"/>
        <v>0</v>
      </c>
      <c r="H6" s="22">
        <f t="shared" si="2"/>
        <v>0</v>
      </c>
      <c r="I6" s="22"/>
      <c r="J6" s="33">
        <f t="shared" si="3"/>
        <v>0</v>
      </c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3.5" customHeight="1" x14ac:dyDescent="0.3">
      <c r="A7" s="20">
        <v>3</v>
      </c>
      <c r="B7" s="21"/>
      <c r="C7" s="21"/>
      <c r="D7" s="21"/>
      <c r="E7" s="22"/>
      <c r="F7" s="59">
        <f t="shared" si="0"/>
        <v>0</v>
      </c>
      <c r="G7" s="10">
        <f t="shared" si="1"/>
        <v>0</v>
      </c>
      <c r="H7" s="22">
        <f t="shared" si="2"/>
        <v>0</v>
      </c>
      <c r="I7" s="22"/>
      <c r="J7" s="33">
        <f t="shared" si="3"/>
        <v>0</v>
      </c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3.5" customHeight="1" x14ac:dyDescent="0.3">
      <c r="A8" s="20">
        <v>4</v>
      </c>
      <c r="B8" s="21"/>
      <c r="C8" s="21"/>
      <c r="D8" s="21"/>
      <c r="E8" s="22"/>
      <c r="F8" s="59">
        <f t="shared" si="0"/>
        <v>0</v>
      </c>
      <c r="G8" s="10">
        <f t="shared" si="1"/>
        <v>0</v>
      </c>
      <c r="H8" s="22">
        <f t="shared" si="2"/>
        <v>0</v>
      </c>
      <c r="I8" s="22"/>
      <c r="J8" s="33">
        <f t="shared" si="3"/>
        <v>0</v>
      </c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3.5" customHeight="1" x14ac:dyDescent="0.3">
      <c r="A9" s="20">
        <v>5</v>
      </c>
      <c r="B9" s="21"/>
      <c r="C9" s="21"/>
      <c r="D9" s="21"/>
      <c r="E9" s="22"/>
      <c r="F9" s="59">
        <f t="shared" si="0"/>
        <v>0</v>
      </c>
      <c r="G9" s="10">
        <f t="shared" si="1"/>
        <v>0</v>
      </c>
      <c r="H9" s="22">
        <f t="shared" si="2"/>
        <v>0</v>
      </c>
      <c r="I9" s="22"/>
      <c r="J9" s="33">
        <f t="shared" si="3"/>
        <v>0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3.5" customHeight="1" x14ac:dyDescent="0.3">
      <c r="A10" s="20">
        <v>6</v>
      </c>
      <c r="B10" s="21"/>
      <c r="C10" s="21"/>
      <c r="D10" s="21"/>
      <c r="E10" s="22"/>
      <c r="F10" s="59">
        <f t="shared" si="0"/>
        <v>0</v>
      </c>
      <c r="G10" s="10">
        <f t="shared" si="1"/>
        <v>0</v>
      </c>
      <c r="H10" s="22">
        <f t="shared" si="2"/>
        <v>0</v>
      </c>
      <c r="I10" s="22"/>
      <c r="J10" s="33">
        <f t="shared" si="3"/>
        <v>0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3.5" customHeight="1" x14ac:dyDescent="0.3">
      <c r="A11" s="20">
        <v>7</v>
      </c>
      <c r="B11" s="21"/>
      <c r="C11" s="21"/>
      <c r="D11" s="21"/>
      <c r="E11" s="22"/>
      <c r="F11" s="59">
        <f t="shared" si="0"/>
        <v>0</v>
      </c>
      <c r="G11" s="10">
        <f t="shared" si="1"/>
        <v>0</v>
      </c>
      <c r="H11" s="22">
        <f t="shared" si="2"/>
        <v>0</v>
      </c>
      <c r="I11" s="22"/>
      <c r="J11" s="33">
        <f t="shared" si="3"/>
        <v>0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3.5" customHeight="1" x14ac:dyDescent="0.3">
      <c r="A12" s="20">
        <v>8</v>
      </c>
      <c r="B12" s="21"/>
      <c r="C12" s="21"/>
      <c r="D12" s="21"/>
      <c r="E12" s="22"/>
      <c r="F12" s="59">
        <f t="shared" si="0"/>
        <v>0</v>
      </c>
      <c r="G12" s="10">
        <f t="shared" si="1"/>
        <v>0</v>
      </c>
      <c r="H12" s="22">
        <f t="shared" si="2"/>
        <v>0</v>
      </c>
      <c r="I12" s="22"/>
      <c r="J12" s="33">
        <f t="shared" si="3"/>
        <v>0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3.5" customHeight="1" x14ac:dyDescent="0.3">
      <c r="A13" s="20">
        <v>9</v>
      </c>
      <c r="B13" s="21"/>
      <c r="C13" s="21"/>
      <c r="D13" s="21"/>
      <c r="E13" s="22"/>
      <c r="F13" s="59">
        <f t="shared" si="0"/>
        <v>0</v>
      </c>
      <c r="G13" s="10">
        <f t="shared" si="1"/>
        <v>0</v>
      </c>
      <c r="H13" s="22">
        <f t="shared" si="2"/>
        <v>0</v>
      </c>
      <c r="I13" s="22"/>
      <c r="J13" s="33">
        <f t="shared" si="3"/>
        <v>0</v>
      </c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3.5" customHeight="1" x14ac:dyDescent="0.3">
      <c r="A14" s="20">
        <v>10</v>
      </c>
      <c r="B14" s="21"/>
      <c r="C14" s="21"/>
      <c r="D14" s="21"/>
      <c r="E14" s="22"/>
      <c r="F14" s="59">
        <f t="shared" si="0"/>
        <v>0</v>
      </c>
      <c r="G14" s="10">
        <f t="shared" si="1"/>
        <v>0</v>
      </c>
      <c r="H14" s="22">
        <f t="shared" si="2"/>
        <v>0</v>
      </c>
      <c r="I14" s="22"/>
      <c r="J14" s="33">
        <f t="shared" si="3"/>
        <v>0</v>
      </c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3.5" customHeight="1" x14ac:dyDescent="0.3">
      <c r="A15" s="20">
        <v>11</v>
      </c>
      <c r="B15" s="21"/>
      <c r="C15" s="21"/>
      <c r="D15" s="21"/>
      <c r="E15" s="22"/>
      <c r="F15" s="59">
        <f t="shared" si="0"/>
        <v>0</v>
      </c>
      <c r="G15" s="10">
        <f t="shared" si="1"/>
        <v>0</v>
      </c>
      <c r="H15" s="22">
        <f t="shared" si="2"/>
        <v>0</v>
      </c>
      <c r="I15" s="22"/>
      <c r="J15" s="33">
        <f t="shared" si="3"/>
        <v>0</v>
      </c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3.5" customHeight="1" x14ac:dyDescent="0.3">
      <c r="A16" s="20">
        <v>12</v>
      </c>
      <c r="B16" s="21"/>
      <c r="C16" s="21"/>
      <c r="D16" s="21"/>
      <c r="E16" s="22"/>
      <c r="F16" s="59">
        <f t="shared" si="0"/>
        <v>0</v>
      </c>
      <c r="G16" s="10">
        <f t="shared" si="1"/>
        <v>0</v>
      </c>
      <c r="H16" s="22">
        <f t="shared" si="2"/>
        <v>0</v>
      </c>
      <c r="I16" s="22"/>
      <c r="J16" s="33">
        <f t="shared" si="3"/>
        <v>0</v>
      </c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3.5" customHeight="1" x14ac:dyDescent="0.3">
      <c r="A17" s="20">
        <v>13</v>
      </c>
      <c r="B17" s="21"/>
      <c r="C17" s="21"/>
      <c r="D17" s="21"/>
      <c r="E17" s="22"/>
      <c r="F17" s="59">
        <f t="shared" si="0"/>
        <v>0</v>
      </c>
      <c r="G17" s="10">
        <f t="shared" si="1"/>
        <v>0</v>
      </c>
      <c r="H17" s="22">
        <f t="shared" si="2"/>
        <v>0</v>
      </c>
      <c r="I17" s="22"/>
      <c r="J17" s="33">
        <f t="shared" si="3"/>
        <v>0</v>
      </c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3.5" customHeight="1" x14ac:dyDescent="0.3">
      <c r="A18" s="16"/>
      <c r="B18" s="16"/>
      <c r="C18" s="16"/>
      <c r="D18" s="88">
        <f>SUM(D5:D17)</f>
        <v>0</v>
      </c>
      <c r="E18" s="44" t="s">
        <v>23</v>
      </c>
      <c r="F18" s="59">
        <f>SUM(F5:F17)</f>
        <v>0</v>
      </c>
      <c r="G18" s="11"/>
      <c r="H18" s="161" t="s">
        <v>40</v>
      </c>
      <c r="I18" s="162"/>
      <c r="J18" s="46">
        <f>SUM(J5:J17)*1.05</f>
        <v>0</v>
      </c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3.5" customHeight="1" x14ac:dyDescent="0.3">
      <c r="A19" s="24" t="s">
        <v>41</v>
      </c>
      <c r="B19" s="16"/>
      <c r="C19" s="16"/>
      <c r="D19" s="16"/>
      <c r="E19" s="11"/>
      <c r="F19" s="11"/>
      <c r="G19" s="11"/>
      <c r="H19" s="11"/>
      <c r="I19" s="11"/>
      <c r="J19" s="11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3.5" customHeight="1" x14ac:dyDescent="0.3">
      <c r="D20" s="1" t="s">
        <v>18</v>
      </c>
      <c r="E20" s="11" t="s">
        <v>26</v>
      </c>
      <c r="F20" s="11"/>
      <c r="G20" s="11"/>
      <c r="H20" s="11"/>
      <c r="I20" s="11"/>
      <c r="J20" s="11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3.5" customHeight="1" x14ac:dyDescent="0.3">
      <c r="A21" s="5" t="s">
        <v>28</v>
      </c>
      <c r="B21" s="26" t="s">
        <v>29</v>
      </c>
      <c r="C21" s="58"/>
      <c r="D21" s="60"/>
      <c r="E21" s="56">
        <v>0.25</v>
      </c>
      <c r="F21" s="53"/>
      <c r="G21" s="121"/>
      <c r="H21" s="57" t="s">
        <v>30</v>
      </c>
      <c r="I21" s="57"/>
      <c r="J21" s="53">
        <f>E21*J18</f>
        <v>0</v>
      </c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3.5" customHeight="1" x14ac:dyDescent="0.3">
      <c r="E22" s="11"/>
      <c r="F22" s="11"/>
      <c r="G22" s="11"/>
      <c r="I22" s="11"/>
      <c r="J22" s="11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3.5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3.5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3.5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3.5" customHeight="1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3.5" customHeight="1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3.5" customHeight="1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3.5" customHeight="1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3.5" customHeight="1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3.5" customHeight="1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3.5" customHeight="1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3.5" customHeight="1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3.5" customHeight="1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3.5" customHeight="1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3.5" customHeight="1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3.5" customHeight="1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3.5" customHeight="1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3.5" customHeight="1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3.5" customHeight="1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3.5" customHeight="1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3.5" customHeight="1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3.5" customHeight="1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3.5" customHeight="1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3.5" customHeight="1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3.5" customHeight="1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3.5" customHeight="1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3.5" customHeight="1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3.5" customHeight="1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3.5" customHeight="1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3.5" customHeight="1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3.5" customHeight="1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3.5" customHeight="1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3.5" customHeight="1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3.5" customHeight="1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3.5" customHeight="1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3.5" customHeight="1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3.5" customHeight="1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3.5" customHeight="1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3.5" customHeight="1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3.5" customHeight="1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3.5" customHeight="1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3.5" customHeight="1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3.5" customHeight="1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3.5" customHeight="1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3.5" customHeight="1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3.5" customHeight="1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3.5" customHeight="1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3.5" customHeight="1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3.5" customHeight="1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3.5" customHeight="1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3.5" customHeight="1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3.5" customHeight="1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3.5" customHeight="1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3.5" customHeight="1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3.5" customHeight="1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3.5" customHeight="1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3.5" customHeight="1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3.5" customHeight="1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3.5" customHeight="1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3.5" customHeight="1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3.5" customHeight="1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3.5" customHeight="1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3.5" customHeight="1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3.5" customHeight="1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3.5" customHeight="1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3.5" customHeight="1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3.5" customHeight="1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3.5" customHeight="1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3.5" customHeight="1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3.5" customHeight="1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3.5" customHeight="1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3.5" customHeight="1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3.5" customHeight="1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3.5" customHeight="1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3.5" customHeight="1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3.5" customHeight="1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3.5" customHeight="1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3.5" customHeight="1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3.5" customHeight="1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3.5" customHeight="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3.5" customHeight="1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3.5" customHeight="1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3.5" customHeight="1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3.5" customHeight="1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3.5" customHeight="1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3.5" customHeight="1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3.5" customHeight="1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3.5" customHeight="1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3.5" customHeight="1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3.5" customHeight="1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3.5" customHeight="1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3.5" customHeight="1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3.5" customHeight="1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3.5" customHeight="1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3.5" customHeight="1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3.5" customHeight="1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3.5" customHeight="1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3.5" customHeight="1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3.5" customHeight="1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3.5" customHeight="1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3.5" customHeight="1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3.5" customHeight="1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3.5" customHeight="1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3.5" customHeight="1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3.5" customHeight="1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3.5" customHeight="1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3.5" customHeight="1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3.5" customHeight="1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3.5" customHeight="1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3.5" customHeight="1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3.5" customHeight="1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3.5" customHeight="1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3.5" customHeight="1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3.5" customHeight="1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3.5" customHeight="1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3.5" customHeight="1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3.5" customHeight="1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3.5" customHeight="1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3.5" customHeight="1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3.5" customHeight="1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3.5" customHeight="1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3.5" customHeight="1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3.5" customHeight="1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3.5" customHeight="1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3.5" customHeight="1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3.5" customHeight="1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3.5" customHeight="1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3.5" customHeight="1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3.5" customHeight="1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3.5" customHeight="1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3.5" customHeight="1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3.5" customHeight="1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3.5" customHeight="1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3.5" customHeight="1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3.5" customHeight="1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3.5" customHeight="1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3.5" customHeight="1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3.5" customHeight="1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3.5" customHeight="1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3.5" customHeight="1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3.5" customHeight="1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3.5" customHeight="1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3.5" customHeight="1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3.5" customHeight="1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3.5" customHeight="1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3.5" customHeight="1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3.5" customHeight="1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3.5" customHeight="1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3.5" customHeight="1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3.5" customHeight="1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3.5" customHeight="1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3.5" customHeight="1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3.5" customHeight="1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3.5" customHeight="1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3.5" customHeight="1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3.5" customHeight="1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3.5" customHeight="1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3.5" customHeight="1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3.5" customHeight="1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3.5" customHeight="1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3.5" customHeight="1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3.5" customHeight="1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3.5" customHeight="1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3.5" customHeight="1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3.5" customHeight="1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3.5" customHeight="1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3.5" customHeight="1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3.5" customHeight="1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3.5" customHeight="1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3.5" customHeight="1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3.5" customHeight="1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3.5" customHeight="1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3.5" customHeight="1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13.5" customHeight="1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3.5" customHeight="1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3.5" customHeight="1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3.5" customHeight="1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3.5" customHeight="1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3.5" customHeight="1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3.5" customHeight="1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3.5" customHeight="1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3.5" customHeight="1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3.5" customHeight="1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3.5" customHeight="1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13.5" customHeight="1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3.5" customHeight="1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3.5" customHeight="1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3.5" customHeight="1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3.5" customHeight="1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3.5" customHeight="1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3.5" customHeight="1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3.5" customHeight="1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3.5" customHeight="1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3.5" customHeight="1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3.5" customHeight="1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13.5" customHeight="1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3.5" customHeight="1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3.5" customHeight="1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13.5" customHeight="1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13.5" customHeight="1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13.5" customHeight="1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13.5" customHeight="1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13.5" customHeight="1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13.5" customHeight="1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13.5" customHeight="1" x14ac:dyDescent="0.3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13.5" customHeight="1" x14ac:dyDescent="0.3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13.5" customHeight="1" x14ac:dyDescent="0.3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13.5" customHeight="1" x14ac:dyDescent="0.3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13.5" customHeight="1" x14ac:dyDescent="0.3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13.5" customHeight="1" x14ac:dyDescent="0.3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13.5" customHeight="1" x14ac:dyDescent="0.3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13.5" customHeight="1" x14ac:dyDescent="0.3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13.5" customHeight="1" x14ac:dyDescent="0.3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13.5" customHeight="1" x14ac:dyDescent="0.3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13.5" customHeight="1" x14ac:dyDescent="0.3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13.5" customHeight="1" x14ac:dyDescent="0.3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13.5" customHeight="1" x14ac:dyDescent="0.3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13.5" customHeight="1" x14ac:dyDescent="0.3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13.5" customHeight="1" x14ac:dyDescent="0.3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13.5" customHeight="1" x14ac:dyDescent="0.3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13.5" customHeight="1" x14ac:dyDescent="0.3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13.5" customHeight="1" x14ac:dyDescent="0.3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13.5" customHeight="1" x14ac:dyDescent="0.3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13.5" customHeight="1" x14ac:dyDescent="0.3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13.5" customHeight="1" x14ac:dyDescent="0.3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13.5" customHeight="1" x14ac:dyDescent="0.3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13.5" customHeight="1" x14ac:dyDescent="0.3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13.5" customHeight="1" x14ac:dyDescent="0.3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13.5" customHeight="1" x14ac:dyDescent="0.3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13.5" customHeight="1" x14ac:dyDescent="0.3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13.5" customHeight="1" x14ac:dyDescent="0.3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13.5" customHeight="1" x14ac:dyDescent="0.3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13.5" customHeight="1" x14ac:dyDescent="0.3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13.5" customHeight="1" x14ac:dyDescent="0.3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13.5" customHeight="1" x14ac:dyDescent="0.3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13.5" customHeight="1" x14ac:dyDescent="0.3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13.5" customHeight="1" x14ac:dyDescent="0.3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13.5" customHeight="1" x14ac:dyDescent="0.3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13.5" customHeight="1" x14ac:dyDescent="0.3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13.5" customHeight="1" x14ac:dyDescent="0.3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13.5" customHeight="1" x14ac:dyDescent="0.3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13.5" customHeight="1" x14ac:dyDescent="0.3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13.5" customHeight="1" x14ac:dyDescent="0.3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13.5" customHeight="1" x14ac:dyDescent="0.3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13.5" customHeight="1" x14ac:dyDescent="0.3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13.5" customHeight="1" x14ac:dyDescent="0.3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13.5" customHeight="1" x14ac:dyDescent="0.3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13.5" customHeight="1" x14ac:dyDescent="0.3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13.5" customHeight="1" x14ac:dyDescent="0.3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13.5" customHeight="1" x14ac:dyDescent="0.3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13.5" customHeight="1" x14ac:dyDescent="0.3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13.5" customHeight="1" x14ac:dyDescent="0.3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13.5" customHeight="1" x14ac:dyDescent="0.3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13.5" customHeight="1" x14ac:dyDescent="0.3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13.5" customHeight="1" x14ac:dyDescent="0.3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13.5" customHeight="1" x14ac:dyDescent="0.3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13.5" customHeight="1" x14ac:dyDescent="0.3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13.5" customHeight="1" x14ac:dyDescent="0.3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13.5" customHeight="1" x14ac:dyDescent="0.3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13.5" customHeight="1" x14ac:dyDescent="0.3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13.5" customHeight="1" x14ac:dyDescent="0.3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13.5" customHeight="1" x14ac:dyDescent="0.3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13.5" customHeight="1" x14ac:dyDescent="0.3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13.5" customHeight="1" x14ac:dyDescent="0.3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13.5" customHeight="1" x14ac:dyDescent="0.3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13.5" customHeight="1" x14ac:dyDescent="0.3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13.5" customHeight="1" x14ac:dyDescent="0.3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13.5" customHeight="1" x14ac:dyDescent="0.3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13.5" customHeight="1" x14ac:dyDescent="0.3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13.5" customHeight="1" x14ac:dyDescent="0.3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13.5" customHeight="1" x14ac:dyDescent="0.3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13.5" customHeight="1" x14ac:dyDescent="0.3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13.5" customHeight="1" x14ac:dyDescent="0.3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13.5" customHeight="1" x14ac:dyDescent="0.3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13.5" customHeight="1" x14ac:dyDescent="0.3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13.5" customHeight="1" x14ac:dyDescent="0.3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13.5" customHeight="1" x14ac:dyDescent="0.3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13.5" customHeight="1" x14ac:dyDescent="0.3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13.5" customHeight="1" x14ac:dyDescent="0.3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13.5" customHeight="1" x14ac:dyDescent="0.3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13.5" customHeight="1" x14ac:dyDescent="0.3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13.5" customHeight="1" x14ac:dyDescent="0.3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13.5" customHeight="1" x14ac:dyDescent="0.3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13.5" customHeight="1" x14ac:dyDescent="0.3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13.5" customHeight="1" x14ac:dyDescent="0.3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13.5" customHeight="1" x14ac:dyDescent="0.3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13.5" customHeight="1" x14ac:dyDescent="0.3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13.5" customHeight="1" x14ac:dyDescent="0.3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13.5" customHeight="1" x14ac:dyDescent="0.3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13.5" customHeight="1" x14ac:dyDescent="0.3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13.5" customHeight="1" x14ac:dyDescent="0.3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13.5" customHeight="1" x14ac:dyDescent="0.3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13.5" customHeight="1" x14ac:dyDescent="0.3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13.5" customHeight="1" x14ac:dyDescent="0.3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13.5" customHeight="1" x14ac:dyDescent="0.3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13.5" customHeight="1" x14ac:dyDescent="0.3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13.5" customHeight="1" x14ac:dyDescent="0.3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13.5" customHeight="1" x14ac:dyDescent="0.3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13.5" customHeight="1" x14ac:dyDescent="0.3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3.5" customHeight="1" x14ac:dyDescent="0.3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3.5" customHeight="1" x14ac:dyDescent="0.3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3.5" customHeight="1" x14ac:dyDescent="0.3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3.5" customHeight="1" x14ac:dyDescent="0.3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3.5" customHeight="1" x14ac:dyDescent="0.3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3.5" customHeight="1" x14ac:dyDescent="0.3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3.5" customHeight="1" x14ac:dyDescent="0.3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3.5" customHeight="1" x14ac:dyDescent="0.3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3.5" customHeight="1" x14ac:dyDescent="0.3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3.5" customHeight="1" x14ac:dyDescent="0.3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3.5" customHeight="1" x14ac:dyDescent="0.3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3.5" customHeight="1" x14ac:dyDescent="0.3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3.5" customHeight="1" x14ac:dyDescent="0.3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3.5" customHeight="1" x14ac:dyDescent="0.3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3.5" customHeight="1" x14ac:dyDescent="0.3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3.5" customHeight="1" x14ac:dyDescent="0.3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13.5" customHeight="1" x14ac:dyDescent="0.3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13.5" customHeight="1" x14ac:dyDescent="0.3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13.5" customHeight="1" x14ac:dyDescent="0.3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13.5" customHeight="1" x14ac:dyDescent="0.3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13.5" customHeight="1" x14ac:dyDescent="0.3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13.5" customHeight="1" x14ac:dyDescent="0.3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13.5" customHeight="1" x14ac:dyDescent="0.3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13.5" customHeight="1" x14ac:dyDescent="0.3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13.5" customHeight="1" x14ac:dyDescent="0.3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13.5" customHeight="1" x14ac:dyDescent="0.3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13.5" customHeight="1" x14ac:dyDescent="0.3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13.5" customHeight="1" x14ac:dyDescent="0.3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13.5" customHeight="1" x14ac:dyDescent="0.3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spans="1:26" ht="13.5" customHeight="1" x14ac:dyDescent="0.3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13.5" customHeight="1" x14ac:dyDescent="0.3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13.5" customHeight="1" x14ac:dyDescent="0.3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13.5" customHeight="1" x14ac:dyDescent="0.3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3.5" customHeight="1" x14ac:dyDescent="0.3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3.5" customHeight="1" x14ac:dyDescent="0.3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3.5" customHeight="1" x14ac:dyDescent="0.3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3.5" customHeight="1" x14ac:dyDescent="0.3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3.5" customHeight="1" x14ac:dyDescent="0.3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3.5" customHeight="1" x14ac:dyDescent="0.3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3.5" customHeight="1" x14ac:dyDescent="0.3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3.5" customHeight="1" x14ac:dyDescent="0.3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3.5" customHeight="1" x14ac:dyDescent="0.3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3.5" customHeight="1" x14ac:dyDescent="0.3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3.5" customHeight="1" x14ac:dyDescent="0.3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3.5" customHeight="1" x14ac:dyDescent="0.3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3.5" customHeight="1" x14ac:dyDescent="0.3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3.5" customHeight="1" x14ac:dyDescent="0.3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3.5" customHeight="1" x14ac:dyDescent="0.3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3.5" customHeight="1" x14ac:dyDescent="0.3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3.5" customHeight="1" x14ac:dyDescent="0.3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3.5" customHeight="1" x14ac:dyDescent="0.3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3.5" customHeight="1" x14ac:dyDescent="0.3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3.5" customHeight="1" x14ac:dyDescent="0.3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3.5" customHeight="1" x14ac:dyDescent="0.3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3.5" customHeight="1" x14ac:dyDescent="0.3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3.5" customHeight="1" x14ac:dyDescent="0.3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3.5" customHeight="1" x14ac:dyDescent="0.3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3.5" customHeight="1" x14ac:dyDescent="0.3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3.5" customHeight="1" x14ac:dyDescent="0.3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3.5" customHeight="1" x14ac:dyDescent="0.3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3.5" customHeight="1" x14ac:dyDescent="0.3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3.5" customHeight="1" x14ac:dyDescent="0.3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3.5" customHeight="1" x14ac:dyDescent="0.3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3.5" customHeight="1" x14ac:dyDescent="0.3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13.5" customHeight="1" x14ac:dyDescent="0.3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13.5" customHeight="1" x14ac:dyDescent="0.3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13.5" customHeight="1" x14ac:dyDescent="0.3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13.5" customHeight="1" x14ac:dyDescent="0.3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13.5" customHeight="1" x14ac:dyDescent="0.3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13.5" customHeight="1" x14ac:dyDescent="0.3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13.5" customHeight="1" x14ac:dyDescent="0.3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13.5" customHeight="1" x14ac:dyDescent="0.3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13.5" customHeight="1" x14ac:dyDescent="0.3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13.5" customHeight="1" x14ac:dyDescent="0.3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13.5" customHeight="1" x14ac:dyDescent="0.3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13.5" customHeight="1" x14ac:dyDescent="0.3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13.5" customHeight="1" x14ac:dyDescent="0.3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13.5" customHeight="1" x14ac:dyDescent="0.3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13.5" customHeight="1" x14ac:dyDescent="0.3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13.5" customHeight="1" x14ac:dyDescent="0.3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13.5" customHeight="1" x14ac:dyDescent="0.3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13.5" customHeight="1" x14ac:dyDescent="0.3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13.5" customHeight="1" x14ac:dyDescent="0.3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13.5" customHeight="1" x14ac:dyDescent="0.3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13.5" customHeight="1" x14ac:dyDescent="0.3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13.5" customHeight="1" x14ac:dyDescent="0.3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13.5" customHeight="1" x14ac:dyDescent="0.3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13.5" customHeight="1" x14ac:dyDescent="0.3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13.5" customHeight="1" x14ac:dyDescent="0.3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13.5" customHeight="1" x14ac:dyDescent="0.3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13.5" customHeight="1" x14ac:dyDescent="0.3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13.5" customHeight="1" x14ac:dyDescent="0.3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13.5" customHeight="1" x14ac:dyDescent="0.3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13.5" customHeight="1" x14ac:dyDescent="0.3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13.5" customHeight="1" x14ac:dyDescent="0.3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13.5" customHeight="1" x14ac:dyDescent="0.3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3.5" customHeight="1" x14ac:dyDescent="0.3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3.5" customHeight="1" x14ac:dyDescent="0.3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3.5" customHeight="1" x14ac:dyDescent="0.3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3.5" customHeight="1" x14ac:dyDescent="0.3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3.5" customHeight="1" x14ac:dyDescent="0.3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3.5" customHeight="1" x14ac:dyDescent="0.3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3.5" customHeight="1" x14ac:dyDescent="0.3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3.5" customHeight="1" x14ac:dyDescent="0.3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3.5" customHeight="1" x14ac:dyDescent="0.3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3.5" customHeight="1" x14ac:dyDescent="0.3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3.5" customHeight="1" x14ac:dyDescent="0.3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3.5" customHeight="1" x14ac:dyDescent="0.3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3.5" customHeight="1" x14ac:dyDescent="0.3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3.5" customHeight="1" x14ac:dyDescent="0.3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3.5" customHeight="1" x14ac:dyDescent="0.3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3.5" customHeight="1" x14ac:dyDescent="0.3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3.5" customHeight="1" x14ac:dyDescent="0.3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3.5" customHeight="1" x14ac:dyDescent="0.3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3.5" customHeight="1" x14ac:dyDescent="0.3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3.5" customHeight="1" x14ac:dyDescent="0.3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3.5" customHeight="1" x14ac:dyDescent="0.3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3.5" customHeight="1" x14ac:dyDescent="0.3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3.5" customHeight="1" x14ac:dyDescent="0.3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3.5" customHeight="1" x14ac:dyDescent="0.3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3.5" customHeight="1" x14ac:dyDescent="0.3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3.5" customHeight="1" x14ac:dyDescent="0.3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3.5" customHeight="1" x14ac:dyDescent="0.3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3.5" customHeight="1" x14ac:dyDescent="0.3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3.5" customHeight="1" x14ac:dyDescent="0.3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3.5" customHeight="1" x14ac:dyDescent="0.3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3.5" customHeight="1" x14ac:dyDescent="0.3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3.5" customHeight="1" x14ac:dyDescent="0.3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3.5" customHeight="1" x14ac:dyDescent="0.3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3.5" customHeight="1" x14ac:dyDescent="0.3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3.5" customHeight="1" x14ac:dyDescent="0.3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3.5" customHeight="1" x14ac:dyDescent="0.3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3.5" customHeight="1" x14ac:dyDescent="0.3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3.5" customHeight="1" x14ac:dyDescent="0.3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3.5" customHeight="1" x14ac:dyDescent="0.3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3.5" customHeight="1" x14ac:dyDescent="0.3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3.5" customHeight="1" x14ac:dyDescent="0.3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3.5" customHeight="1" x14ac:dyDescent="0.3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3.5" customHeight="1" x14ac:dyDescent="0.3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3.5" customHeight="1" x14ac:dyDescent="0.3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3.5" customHeight="1" x14ac:dyDescent="0.3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3.5" customHeight="1" x14ac:dyDescent="0.3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3.5" customHeight="1" x14ac:dyDescent="0.3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3.5" customHeight="1" x14ac:dyDescent="0.3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3.5" customHeight="1" x14ac:dyDescent="0.3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3.5" customHeight="1" x14ac:dyDescent="0.3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3.5" customHeight="1" x14ac:dyDescent="0.3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3.5" customHeight="1" x14ac:dyDescent="0.3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3.5" customHeight="1" x14ac:dyDescent="0.3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3.5" customHeight="1" x14ac:dyDescent="0.3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3.5" customHeight="1" x14ac:dyDescent="0.3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3.5" customHeight="1" x14ac:dyDescent="0.3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3.5" customHeight="1" x14ac:dyDescent="0.3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3.5" customHeight="1" x14ac:dyDescent="0.3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3.5" customHeight="1" x14ac:dyDescent="0.3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3.5" customHeight="1" x14ac:dyDescent="0.3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3.5" customHeight="1" x14ac:dyDescent="0.3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3.5" customHeight="1" x14ac:dyDescent="0.3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3.5" customHeight="1" x14ac:dyDescent="0.3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3.5" customHeight="1" x14ac:dyDescent="0.3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3.5" customHeight="1" x14ac:dyDescent="0.3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3.5" customHeight="1" x14ac:dyDescent="0.3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3.5" customHeight="1" x14ac:dyDescent="0.3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3.5" customHeight="1" x14ac:dyDescent="0.3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3.5" customHeight="1" x14ac:dyDescent="0.3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3.5" customHeight="1" x14ac:dyDescent="0.3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3.5" customHeight="1" x14ac:dyDescent="0.3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3.5" customHeight="1" x14ac:dyDescent="0.3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3.5" customHeight="1" x14ac:dyDescent="0.3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3.5" customHeight="1" x14ac:dyDescent="0.3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3.5" customHeight="1" x14ac:dyDescent="0.3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3.5" customHeight="1" x14ac:dyDescent="0.3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3.5" customHeight="1" x14ac:dyDescent="0.3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3.5" customHeight="1" x14ac:dyDescent="0.3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3.5" customHeight="1" x14ac:dyDescent="0.3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3.5" customHeight="1" x14ac:dyDescent="0.3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3.5" customHeight="1" x14ac:dyDescent="0.3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3.5" customHeight="1" x14ac:dyDescent="0.3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3.5" customHeight="1" x14ac:dyDescent="0.3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3.5" customHeight="1" x14ac:dyDescent="0.3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3.5" customHeight="1" x14ac:dyDescent="0.3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3.5" customHeight="1" x14ac:dyDescent="0.3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3.5" customHeight="1" x14ac:dyDescent="0.3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3.5" customHeight="1" x14ac:dyDescent="0.3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3.5" customHeight="1" x14ac:dyDescent="0.3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3.5" customHeight="1" x14ac:dyDescent="0.3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3.5" customHeight="1" x14ac:dyDescent="0.3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3.5" customHeight="1" x14ac:dyDescent="0.3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3.5" customHeight="1" x14ac:dyDescent="0.3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3.5" customHeight="1" x14ac:dyDescent="0.3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13.5" customHeight="1" x14ac:dyDescent="0.3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3.5" customHeight="1" x14ac:dyDescent="0.3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3.5" customHeight="1" x14ac:dyDescent="0.3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13.5" customHeight="1" x14ac:dyDescent="0.3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3.5" customHeight="1" x14ac:dyDescent="0.3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3.5" customHeight="1" x14ac:dyDescent="0.3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3.5" customHeight="1" x14ac:dyDescent="0.3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3.5" customHeight="1" x14ac:dyDescent="0.3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3.5" customHeight="1" x14ac:dyDescent="0.3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3.5" customHeight="1" x14ac:dyDescent="0.3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3.5" customHeight="1" x14ac:dyDescent="0.3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3.5" customHeight="1" x14ac:dyDescent="0.3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3.5" customHeight="1" x14ac:dyDescent="0.3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3.5" customHeight="1" x14ac:dyDescent="0.3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3.5" customHeight="1" x14ac:dyDescent="0.3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3.5" customHeight="1" x14ac:dyDescent="0.3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3.5" customHeight="1" x14ac:dyDescent="0.3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3.5" customHeight="1" x14ac:dyDescent="0.3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13.5" customHeight="1" x14ac:dyDescent="0.3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13.5" customHeight="1" x14ac:dyDescent="0.3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13.5" customHeight="1" x14ac:dyDescent="0.3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13.5" customHeight="1" x14ac:dyDescent="0.3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13.5" customHeight="1" x14ac:dyDescent="0.3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13.5" customHeight="1" x14ac:dyDescent="0.3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13.5" customHeight="1" x14ac:dyDescent="0.3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13.5" customHeight="1" x14ac:dyDescent="0.3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13.5" customHeight="1" x14ac:dyDescent="0.3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13.5" customHeight="1" x14ac:dyDescent="0.3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13.5" customHeight="1" x14ac:dyDescent="0.3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13.5" customHeight="1" x14ac:dyDescent="0.3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13.5" customHeight="1" x14ac:dyDescent="0.3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13.5" customHeight="1" x14ac:dyDescent="0.3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13.5" customHeight="1" x14ac:dyDescent="0.3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13.5" customHeight="1" x14ac:dyDescent="0.3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13.5" customHeight="1" x14ac:dyDescent="0.3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13.5" customHeight="1" x14ac:dyDescent="0.3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13.5" customHeight="1" x14ac:dyDescent="0.3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13.5" customHeight="1" x14ac:dyDescent="0.3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13.5" customHeight="1" x14ac:dyDescent="0.3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13.5" customHeight="1" x14ac:dyDescent="0.3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13.5" customHeight="1" x14ac:dyDescent="0.3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13.5" customHeight="1" x14ac:dyDescent="0.3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13.5" customHeight="1" x14ac:dyDescent="0.3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13.5" customHeight="1" x14ac:dyDescent="0.3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13.5" customHeight="1" x14ac:dyDescent="0.3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13.5" customHeight="1" x14ac:dyDescent="0.3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13.5" customHeight="1" x14ac:dyDescent="0.3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13.5" customHeight="1" x14ac:dyDescent="0.3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13.5" customHeight="1" x14ac:dyDescent="0.3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13.5" customHeight="1" x14ac:dyDescent="0.3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13.5" customHeight="1" x14ac:dyDescent="0.3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13.5" customHeight="1" x14ac:dyDescent="0.3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13.5" customHeight="1" x14ac:dyDescent="0.3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13.5" customHeight="1" x14ac:dyDescent="0.3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13.5" customHeight="1" x14ac:dyDescent="0.3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13.5" customHeight="1" x14ac:dyDescent="0.3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13.5" customHeight="1" x14ac:dyDescent="0.3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13.5" customHeight="1" x14ac:dyDescent="0.3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13.5" customHeight="1" x14ac:dyDescent="0.3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13.5" customHeight="1" x14ac:dyDescent="0.3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13.5" customHeight="1" x14ac:dyDescent="0.3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13.5" customHeight="1" x14ac:dyDescent="0.3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13.5" customHeight="1" x14ac:dyDescent="0.3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13.5" customHeight="1" x14ac:dyDescent="0.3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13.5" customHeight="1" x14ac:dyDescent="0.3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13.5" customHeight="1" x14ac:dyDescent="0.3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13.5" customHeight="1" x14ac:dyDescent="0.3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13.5" customHeight="1" x14ac:dyDescent="0.3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13.5" customHeight="1" x14ac:dyDescent="0.3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13.5" customHeight="1" x14ac:dyDescent="0.3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13.5" customHeight="1" x14ac:dyDescent="0.3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1:26" ht="13.5" customHeight="1" x14ac:dyDescent="0.3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1:26" ht="13.5" customHeight="1" x14ac:dyDescent="0.3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1:26" ht="13.5" customHeight="1" x14ac:dyDescent="0.3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spans="1:26" ht="13.5" customHeight="1" x14ac:dyDescent="0.3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spans="1:26" ht="13.5" customHeight="1" x14ac:dyDescent="0.3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spans="1:26" ht="13.5" customHeight="1" x14ac:dyDescent="0.3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1:26" ht="13.5" customHeight="1" x14ac:dyDescent="0.3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spans="1:26" ht="13.5" customHeight="1" x14ac:dyDescent="0.3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spans="1:26" ht="13.5" customHeight="1" x14ac:dyDescent="0.3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spans="1:26" ht="13.5" customHeight="1" x14ac:dyDescent="0.3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spans="1:26" ht="13.5" customHeight="1" x14ac:dyDescent="0.3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spans="1:26" ht="13.5" customHeight="1" x14ac:dyDescent="0.3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spans="1:26" ht="13.5" customHeight="1" x14ac:dyDescent="0.3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spans="1:26" ht="13.5" customHeight="1" x14ac:dyDescent="0.3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spans="1:26" ht="13.5" customHeight="1" x14ac:dyDescent="0.3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spans="1:26" ht="13.5" customHeight="1" x14ac:dyDescent="0.3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spans="1:26" ht="13.5" customHeight="1" x14ac:dyDescent="0.3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spans="1:26" ht="13.5" customHeight="1" x14ac:dyDescent="0.3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spans="1:26" ht="13.5" customHeight="1" x14ac:dyDescent="0.3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spans="1:26" ht="13.5" customHeight="1" x14ac:dyDescent="0.3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spans="1:26" ht="13.5" customHeight="1" x14ac:dyDescent="0.3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26" ht="13.5" customHeight="1" x14ac:dyDescent="0.3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spans="1:26" ht="13.5" customHeight="1" x14ac:dyDescent="0.3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spans="1:26" ht="13.5" customHeight="1" x14ac:dyDescent="0.3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spans="1:26" ht="13.5" customHeight="1" x14ac:dyDescent="0.3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spans="1:26" ht="13.5" customHeight="1" x14ac:dyDescent="0.3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spans="1:26" ht="13.5" customHeight="1" x14ac:dyDescent="0.3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spans="1:26" ht="13.5" customHeight="1" x14ac:dyDescent="0.3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spans="1:26" ht="13.5" customHeight="1" x14ac:dyDescent="0.3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spans="1:26" ht="13.5" customHeight="1" x14ac:dyDescent="0.3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spans="1:26" ht="13.5" customHeight="1" x14ac:dyDescent="0.3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spans="1:26" ht="13.5" customHeight="1" x14ac:dyDescent="0.3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spans="1:26" ht="13.5" customHeight="1" x14ac:dyDescent="0.3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spans="1:26" ht="13.5" customHeight="1" x14ac:dyDescent="0.3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spans="1:26" ht="13.5" customHeight="1" x14ac:dyDescent="0.3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spans="1:26" ht="13.5" customHeight="1" x14ac:dyDescent="0.3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spans="1:26" ht="13.5" customHeight="1" x14ac:dyDescent="0.3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spans="1:26" ht="13.5" customHeight="1" x14ac:dyDescent="0.3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1:26" ht="13.5" customHeight="1" x14ac:dyDescent="0.3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spans="1:26" ht="13.5" customHeight="1" x14ac:dyDescent="0.3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spans="1:26" ht="13.5" customHeight="1" x14ac:dyDescent="0.3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spans="1:26" ht="13.5" customHeight="1" x14ac:dyDescent="0.3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spans="1:26" ht="13.5" customHeight="1" x14ac:dyDescent="0.3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spans="1:26" ht="13.5" customHeight="1" x14ac:dyDescent="0.3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spans="1:26" ht="13.5" customHeight="1" x14ac:dyDescent="0.3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spans="1:26" ht="13.5" customHeight="1" x14ac:dyDescent="0.3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spans="1:26" ht="13.5" customHeight="1" x14ac:dyDescent="0.3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spans="1:26" ht="13.5" customHeight="1" x14ac:dyDescent="0.3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spans="1:26" ht="13.5" customHeight="1" x14ac:dyDescent="0.3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spans="1:26" ht="13.5" customHeight="1" x14ac:dyDescent="0.3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spans="1:26" ht="13.5" customHeight="1" x14ac:dyDescent="0.3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spans="1:26" ht="13.5" customHeight="1" x14ac:dyDescent="0.3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spans="1:26" ht="13.5" customHeight="1" x14ac:dyDescent="0.3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spans="1:26" ht="13.5" customHeight="1" x14ac:dyDescent="0.3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 spans="1:26" ht="13.5" customHeight="1" x14ac:dyDescent="0.3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 spans="1:26" ht="13.5" customHeight="1" x14ac:dyDescent="0.3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 spans="1:26" ht="13.5" customHeight="1" x14ac:dyDescent="0.3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 spans="1:26" ht="13.5" customHeight="1" x14ac:dyDescent="0.3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 spans="1:26" ht="13.5" customHeight="1" x14ac:dyDescent="0.3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 spans="1:26" ht="13.5" customHeight="1" x14ac:dyDescent="0.3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 spans="1:26" ht="13.5" customHeight="1" x14ac:dyDescent="0.3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 spans="1:26" ht="13.5" customHeight="1" x14ac:dyDescent="0.3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 spans="1:26" ht="13.5" customHeight="1" x14ac:dyDescent="0.3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 spans="1:26" ht="13.5" customHeight="1" x14ac:dyDescent="0.3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 spans="1:26" ht="13.5" customHeight="1" x14ac:dyDescent="0.3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 spans="1:26" ht="13.5" customHeight="1" x14ac:dyDescent="0.3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 spans="1:26" ht="13.5" customHeight="1" x14ac:dyDescent="0.3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 spans="1:26" ht="13.5" customHeight="1" x14ac:dyDescent="0.3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 spans="1:26" ht="13.5" customHeight="1" x14ac:dyDescent="0.3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 spans="1:26" ht="13.5" customHeight="1" x14ac:dyDescent="0.3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 spans="1:26" ht="13.5" customHeight="1" x14ac:dyDescent="0.3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 spans="1:26" ht="13.5" customHeight="1" x14ac:dyDescent="0.3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 spans="1:26" ht="13.5" customHeight="1" x14ac:dyDescent="0.3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 spans="1:26" ht="13.5" customHeight="1" x14ac:dyDescent="0.3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 spans="1:26" ht="13.5" customHeight="1" x14ac:dyDescent="0.3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 spans="1:26" ht="13.5" customHeight="1" x14ac:dyDescent="0.3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 spans="1:26" ht="13.5" customHeight="1" x14ac:dyDescent="0.3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 spans="1:26" ht="13.5" customHeight="1" x14ac:dyDescent="0.3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 spans="1:26" ht="13.5" customHeight="1" x14ac:dyDescent="0.3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 spans="1:26" ht="13.5" customHeight="1" x14ac:dyDescent="0.3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 spans="1:26" ht="13.5" customHeight="1" x14ac:dyDescent="0.3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 spans="1:26" ht="13.5" customHeight="1" x14ac:dyDescent="0.3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 spans="1:26" ht="13.5" customHeight="1" x14ac:dyDescent="0.3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 spans="1:26" ht="13.5" customHeight="1" x14ac:dyDescent="0.3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 spans="1:26" ht="13.5" customHeight="1" x14ac:dyDescent="0.3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 spans="1:26" ht="13.5" customHeight="1" x14ac:dyDescent="0.3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 spans="1:26" ht="13.5" customHeight="1" x14ac:dyDescent="0.3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 spans="1:26" ht="13.5" customHeight="1" x14ac:dyDescent="0.3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 spans="1:26" ht="13.5" customHeight="1" x14ac:dyDescent="0.3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 spans="1:26" ht="13.5" customHeight="1" x14ac:dyDescent="0.3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 spans="1:26" ht="13.5" customHeight="1" x14ac:dyDescent="0.3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 spans="1:26" ht="13.5" customHeight="1" x14ac:dyDescent="0.3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 spans="1:26" ht="13.5" customHeight="1" x14ac:dyDescent="0.3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 spans="1:26" ht="13.5" customHeight="1" x14ac:dyDescent="0.3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 spans="1:26" ht="13.5" customHeight="1" x14ac:dyDescent="0.3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 spans="1:26" ht="13.5" customHeight="1" x14ac:dyDescent="0.3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 spans="1:26" ht="13.5" customHeight="1" x14ac:dyDescent="0.3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 spans="1:26" ht="13.5" customHeight="1" x14ac:dyDescent="0.3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 spans="1:26" ht="13.5" customHeight="1" x14ac:dyDescent="0.3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 spans="1:26" ht="13.5" customHeight="1" x14ac:dyDescent="0.3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 spans="1:26" ht="13.5" customHeight="1" x14ac:dyDescent="0.3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 spans="1:26" ht="13.5" customHeight="1" x14ac:dyDescent="0.3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 spans="1:26" ht="13.5" customHeight="1" x14ac:dyDescent="0.3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 spans="1:26" ht="13.5" customHeight="1" x14ac:dyDescent="0.3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 spans="1:26" ht="13.5" customHeight="1" x14ac:dyDescent="0.3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 spans="1:26" ht="13.5" customHeight="1" x14ac:dyDescent="0.3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 spans="1:26" ht="13.5" customHeight="1" x14ac:dyDescent="0.3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 spans="1:26" ht="13.5" customHeight="1" x14ac:dyDescent="0.3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 spans="1:26" ht="13.5" customHeight="1" x14ac:dyDescent="0.3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 spans="1:26" ht="13.5" customHeight="1" x14ac:dyDescent="0.3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 spans="1:26" ht="13.5" customHeight="1" x14ac:dyDescent="0.3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 spans="1:26" ht="13.5" customHeight="1" x14ac:dyDescent="0.3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 spans="1:26" ht="13.5" customHeight="1" x14ac:dyDescent="0.3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26" ht="13.5" customHeight="1" x14ac:dyDescent="0.3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 spans="1:26" ht="13.5" customHeight="1" x14ac:dyDescent="0.3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 spans="1:26" ht="13.5" customHeight="1" x14ac:dyDescent="0.3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 spans="1:26" ht="13.5" customHeight="1" x14ac:dyDescent="0.3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 spans="1:26" ht="13.5" customHeight="1" x14ac:dyDescent="0.3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 spans="1:26" ht="13.5" customHeight="1" x14ac:dyDescent="0.3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 spans="1:26" ht="13.5" customHeight="1" x14ac:dyDescent="0.3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 spans="1:26" ht="13.5" customHeight="1" x14ac:dyDescent="0.3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 spans="1:26" ht="13.5" customHeight="1" x14ac:dyDescent="0.3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 spans="1:26" ht="13.5" customHeight="1" x14ac:dyDescent="0.3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 spans="1:26" ht="13.5" customHeight="1" x14ac:dyDescent="0.3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 spans="1:26" ht="13.5" customHeight="1" x14ac:dyDescent="0.3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 spans="1:26" ht="13.5" customHeight="1" x14ac:dyDescent="0.3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 spans="1:26" ht="13.5" customHeight="1" x14ac:dyDescent="0.3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 spans="1:26" ht="13.5" customHeight="1" x14ac:dyDescent="0.3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 spans="1:26" ht="13.5" customHeight="1" x14ac:dyDescent="0.3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 spans="1:26" ht="13.5" customHeight="1" x14ac:dyDescent="0.3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 spans="1:26" ht="13.5" customHeight="1" x14ac:dyDescent="0.3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 spans="1:26" ht="13.5" customHeight="1" x14ac:dyDescent="0.3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 spans="1:26" ht="13.5" customHeight="1" x14ac:dyDescent="0.3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 spans="1:26" ht="13.5" customHeight="1" x14ac:dyDescent="0.3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 spans="1:26" ht="13.5" customHeight="1" x14ac:dyDescent="0.3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 spans="1:26" ht="13.5" customHeight="1" x14ac:dyDescent="0.3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 spans="1:26" ht="13.5" customHeight="1" x14ac:dyDescent="0.3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 spans="1:26" ht="13.5" customHeight="1" x14ac:dyDescent="0.3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 spans="1:26" ht="13.5" customHeight="1" x14ac:dyDescent="0.3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 spans="1:26" ht="13.5" customHeight="1" x14ac:dyDescent="0.3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 spans="1:26" ht="13.5" customHeight="1" x14ac:dyDescent="0.3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 spans="1:26" ht="13.5" customHeight="1" x14ac:dyDescent="0.3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 spans="1:26" ht="13.5" customHeight="1" x14ac:dyDescent="0.3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 spans="1:26" ht="13.5" customHeight="1" x14ac:dyDescent="0.3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 spans="1:26" ht="13.5" customHeight="1" x14ac:dyDescent="0.3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 spans="1:26" ht="13.5" customHeight="1" x14ac:dyDescent="0.3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 spans="1:26" ht="13.5" customHeight="1" x14ac:dyDescent="0.3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 spans="1:26" ht="13.5" customHeight="1" x14ac:dyDescent="0.3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 spans="1:26" ht="13.5" customHeight="1" x14ac:dyDescent="0.3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 spans="1:26" ht="13.5" customHeight="1" x14ac:dyDescent="0.3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 spans="1:26" ht="13.5" customHeight="1" x14ac:dyDescent="0.3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 spans="1:26" ht="13.5" customHeight="1" x14ac:dyDescent="0.3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 spans="1:26" ht="13.5" customHeight="1" x14ac:dyDescent="0.3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 spans="1:26" ht="13.5" customHeight="1" x14ac:dyDescent="0.3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 spans="1:26" ht="13.5" customHeight="1" x14ac:dyDescent="0.3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 spans="1:26" ht="13.5" customHeight="1" x14ac:dyDescent="0.3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 spans="1:26" ht="13.5" customHeight="1" x14ac:dyDescent="0.3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 spans="1:26" ht="13.5" customHeight="1" x14ac:dyDescent="0.3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 spans="1:26" ht="13.5" customHeight="1" x14ac:dyDescent="0.3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 spans="1:26" ht="13.5" customHeight="1" x14ac:dyDescent="0.3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 spans="1:26" ht="13.5" customHeight="1" x14ac:dyDescent="0.3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 spans="1:26" ht="13.5" customHeight="1" x14ac:dyDescent="0.3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 spans="1:26" ht="13.5" customHeight="1" x14ac:dyDescent="0.3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 spans="1:26" ht="13.5" customHeight="1" x14ac:dyDescent="0.3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 spans="1:26" ht="13.5" customHeight="1" x14ac:dyDescent="0.3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 spans="1:26" ht="13.5" customHeight="1" x14ac:dyDescent="0.3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 spans="1:26" ht="13.5" customHeight="1" x14ac:dyDescent="0.3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 spans="1:26" ht="13.5" customHeight="1" x14ac:dyDescent="0.3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 spans="1:26" ht="13.5" customHeight="1" x14ac:dyDescent="0.3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 spans="1:26" ht="13.5" customHeight="1" x14ac:dyDescent="0.3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 spans="1:26" ht="13.5" customHeight="1" x14ac:dyDescent="0.3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 spans="1:26" ht="13.5" customHeight="1" x14ac:dyDescent="0.3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 spans="1:26" ht="13.5" customHeight="1" x14ac:dyDescent="0.3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 spans="1:26" ht="13.5" customHeight="1" x14ac:dyDescent="0.3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 spans="1:26" ht="13.5" customHeight="1" x14ac:dyDescent="0.3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 spans="1:26" ht="13.5" customHeight="1" x14ac:dyDescent="0.3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 spans="1:26" ht="13.5" customHeight="1" x14ac:dyDescent="0.3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 spans="1:26" ht="13.5" customHeight="1" x14ac:dyDescent="0.3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 spans="1:26" ht="13.5" customHeight="1" x14ac:dyDescent="0.3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 spans="1:26" ht="13.5" customHeight="1" x14ac:dyDescent="0.3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 spans="1:26" ht="13.5" customHeight="1" x14ac:dyDescent="0.3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 spans="1:26" ht="13.5" customHeight="1" x14ac:dyDescent="0.3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 spans="1:26" ht="13.5" customHeight="1" x14ac:dyDescent="0.3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 spans="1:26" ht="13.5" customHeight="1" x14ac:dyDescent="0.3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 spans="1:26" ht="13.5" customHeight="1" x14ac:dyDescent="0.3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 spans="1:26" ht="13.5" customHeight="1" x14ac:dyDescent="0.3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 spans="1:26" ht="13.5" customHeight="1" x14ac:dyDescent="0.3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 spans="1:26" ht="13.5" customHeight="1" x14ac:dyDescent="0.3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 spans="1:26" ht="13.5" customHeight="1" x14ac:dyDescent="0.3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 spans="1:26" ht="13.5" customHeight="1" x14ac:dyDescent="0.3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spans="1:26" ht="13.5" customHeight="1" x14ac:dyDescent="0.3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spans="1:26" ht="13.5" customHeight="1" x14ac:dyDescent="0.3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spans="1:26" ht="13.5" customHeight="1" x14ac:dyDescent="0.3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 spans="1:26" ht="13.5" customHeight="1" x14ac:dyDescent="0.3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 spans="1:26" ht="13.5" customHeight="1" x14ac:dyDescent="0.3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 spans="1:26" ht="13.5" customHeight="1" x14ac:dyDescent="0.3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 spans="1:26" ht="13.5" customHeight="1" x14ac:dyDescent="0.3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 spans="1:26" ht="13.5" customHeight="1" x14ac:dyDescent="0.3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 spans="1:26" ht="13.5" customHeight="1" x14ac:dyDescent="0.3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 spans="1:26" ht="13.5" customHeight="1" x14ac:dyDescent="0.3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 spans="1:26" ht="13.5" customHeight="1" x14ac:dyDescent="0.3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 spans="1:26" ht="13.5" customHeight="1" x14ac:dyDescent="0.3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 spans="1:26" ht="13.5" customHeight="1" x14ac:dyDescent="0.3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 spans="1:26" ht="13.5" customHeight="1" x14ac:dyDescent="0.3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 spans="1:26" ht="13.5" customHeight="1" x14ac:dyDescent="0.3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26" ht="13.5" customHeight="1" x14ac:dyDescent="0.3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 spans="1:26" ht="13.5" customHeight="1" x14ac:dyDescent="0.3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 spans="1:26" ht="13.5" customHeight="1" x14ac:dyDescent="0.3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 spans="1:26" ht="13.5" customHeight="1" x14ac:dyDescent="0.3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 spans="1:26" ht="13.5" customHeight="1" x14ac:dyDescent="0.3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 spans="1:26" ht="13.5" customHeight="1" x14ac:dyDescent="0.3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 spans="1:26" ht="13.5" customHeight="1" x14ac:dyDescent="0.3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 spans="1:26" ht="13.5" customHeight="1" x14ac:dyDescent="0.3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 spans="1:26" ht="13.5" customHeight="1" x14ac:dyDescent="0.3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 spans="1:26" ht="13.5" customHeight="1" x14ac:dyDescent="0.3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 spans="1:26" ht="13.5" customHeight="1" x14ac:dyDescent="0.3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 spans="1:26" ht="13.5" customHeight="1" x14ac:dyDescent="0.3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 spans="1:26" ht="13.5" customHeight="1" x14ac:dyDescent="0.3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 spans="1:26" ht="13.5" customHeight="1" x14ac:dyDescent="0.3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 spans="1:26" ht="13.5" customHeight="1" x14ac:dyDescent="0.3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 spans="1:26" ht="13.5" customHeight="1" x14ac:dyDescent="0.3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 spans="1:26" ht="13.5" customHeight="1" x14ac:dyDescent="0.3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 spans="1:26" ht="13.5" customHeight="1" x14ac:dyDescent="0.3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 spans="1:26" ht="13.5" customHeight="1" x14ac:dyDescent="0.3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 spans="1:26" ht="13.5" customHeight="1" x14ac:dyDescent="0.3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 spans="1:26" ht="13.5" customHeight="1" x14ac:dyDescent="0.3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 spans="1:26" ht="13.5" customHeight="1" x14ac:dyDescent="0.3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 spans="1:26" ht="13.5" customHeight="1" x14ac:dyDescent="0.3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 spans="1:26" ht="13.5" customHeight="1" x14ac:dyDescent="0.3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 spans="1:26" ht="13.5" customHeight="1" x14ac:dyDescent="0.3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 spans="1:26" ht="13.5" customHeight="1" x14ac:dyDescent="0.3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 spans="1:26" ht="13.5" customHeight="1" x14ac:dyDescent="0.3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 spans="1:26" ht="13.5" customHeight="1" x14ac:dyDescent="0.3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 spans="1:26" ht="13.5" customHeight="1" x14ac:dyDescent="0.3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 spans="1:26" ht="13.5" customHeight="1" x14ac:dyDescent="0.3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 spans="1:26" ht="13.5" customHeight="1" x14ac:dyDescent="0.3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 spans="1:26" ht="13.5" customHeight="1" x14ac:dyDescent="0.3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 spans="1:26" ht="13.5" customHeight="1" x14ac:dyDescent="0.3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 spans="1:26" ht="13.5" customHeight="1" x14ac:dyDescent="0.3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 spans="1:26" ht="13.5" customHeight="1" x14ac:dyDescent="0.3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 spans="1:26" ht="13.5" customHeight="1" x14ac:dyDescent="0.3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 spans="1:26" ht="13.5" customHeight="1" x14ac:dyDescent="0.3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 spans="1:26" ht="13.5" customHeight="1" x14ac:dyDescent="0.3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 spans="1:26" ht="13.5" customHeight="1" x14ac:dyDescent="0.3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 spans="1:26" ht="13.5" customHeight="1" x14ac:dyDescent="0.3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 spans="1:26" ht="13.5" customHeight="1" x14ac:dyDescent="0.3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 spans="1:26" ht="13.5" customHeight="1" x14ac:dyDescent="0.3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 spans="1:26" ht="13.5" customHeight="1" x14ac:dyDescent="0.3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 spans="1:26" ht="13.5" customHeight="1" x14ac:dyDescent="0.3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 spans="1:26" ht="13.5" customHeight="1" x14ac:dyDescent="0.3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 spans="1:26" ht="13.5" customHeight="1" x14ac:dyDescent="0.3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 spans="1:26" ht="13.5" customHeight="1" x14ac:dyDescent="0.3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 spans="1:26" ht="13.5" customHeight="1" x14ac:dyDescent="0.3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 spans="1:26" ht="13.5" customHeight="1" x14ac:dyDescent="0.3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 spans="1:26" ht="13.5" customHeight="1" x14ac:dyDescent="0.3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 spans="1:26" ht="13.5" customHeight="1" x14ac:dyDescent="0.3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 spans="1:26" ht="13.5" customHeight="1" x14ac:dyDescent="0.3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 spans="1:26" ht="13.5" customHeight="1" x14ac:dyDescent="0.3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 spans="1:26" ht="13.5" customHeight="1" x14ac:dyDescent="0.3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 spans="1:26" ht="13.5" customHeight="1" x14ac:dyDescent="0.3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 spans="1:26" ht="13.5" customHeight="1" x14ac:dyDescent="0.3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 spans="1:26" ht="13.5" customHeight="1" x14ac:dyDescent="0.3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 spans="1:26" ht="13.5" customHeight="1" x14ac:dyDescent="0.3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 spans="1:26" ht="13.5" customHeight="1" x14ac:dyDescent="0.3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 spans="1:26" ht="13.5" customHeight="1" x14ac:dyDescent="0.3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 spans="1:26" ht="13.5" customHeight="1" x14ac:dyDescent="0.3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 spans="1:26" ht="13.5" customHeight="1" x14ac:dyDescent="0.3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 spans="1:26" ht="13.5" customHeight="1" x14ac:dyDescent="0.3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 spans="1:26" ht="13.5" customHeight="1" x14ac:dyDescent="0.3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 spans="1:26" ht="13.5" customHeight="1" x14ac:dyDescent="0.3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 spans="1:26" ht="13.5" customHeight="1" x14ac:dyDescent="0.3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 spans="1:26" ht="13.5" customHeight="1" x14ac:dyDescent="0.3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 spans="1:26" ht="13.5" customHeight="1" x14ac:dyDescent="0.3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 spans="1:26" ht="13.5" customHeight="1" x14ac:dyDescent="0.3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 spans="1:26" ht="13.5" customHeight="1" x14ac:dyDescent="0.3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 spans="1:26" ht="13.5" customHeight="1" x14ac:dyDescent="0.3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 spans="1:26" ht="13.5" customHeight="1" x14ac:dyDescent="0.3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 spans="1:26" ht="13.5" customHeight="1" x14ac:dyDescent="0.3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 spans="1:26" ht="13.5" customHeight="1" x14ac:dyDescent="0.3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 spans="1:26" ht="13.5" customHeight="1" x14ac:dyDescent="0.3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 spans="1:26" ht="13.5" customHeight="1" x14ac:dyDescent="0.3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 spans="1:26" ht="13.5" customHeight="1" x14ac:dyDescent="0.3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 spans="1:26" ht="13.5" customHeight="1" x14ac:dyDescent="0.3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 spans="1:26" ht="13.5" customHeight="1" x14ac:dyDescent="0.3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 spans="1:26" ht="13.5" customHeight="1" x14ac:dyDescent="0.3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 spans="1:26" ht="13.5" customHeight="1" x14ac:dyDescent="0.3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 spans="1:26" ht="13.5" customHeight="1" x14ac:dyDescent="0.3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 spans="1:26" ht="13.5" customHeight="1" x14ac:dyDescent="0.3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 spans="1:26" ht="13.5" customHeight="1" x14ac:dyDescent="0.3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 spans="1:26" ht="13.5" customHeight="1" x14ac:dyDescent="0.3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 spans="1:26" ht="13.5" customHeight="1" x14ac:dyDescent="0.3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 spans="1:26" ht="13.5" customHeight="1" x14ac:dyDescent="0.3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 spans="1:26" ht="13.5" customHeight="1" x14ac:dyDescent="0.3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 spans="1:26" ht="13.5" customHeight="1" x14ac:dyDescent="0.3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 spans="1:26" ht="13.5" customHeight="1" x14ac:dyDescent="0.3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 spans="1:26" ht="13.5" customHeight="1" x14ac:dyDescent="0.3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 spans="1:26" ht="13.5" customHeight="1" x14ac:dyDescent="0.3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26" ht="13.5" customHeight="1" x14ac:dyDescent="0.3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 spans="1:26" ht="13.5" customHeight="1" x14ac:dyDescent="0.3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 spans="1:26" ht="13.5" customHeight="1" x14ac:dyDescent="0.3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 spans="1:26" ht="13.5" customHeight="1" x14ac:dyDescent="0.3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 spans="1:26" ht="13.5" customHeight="1" x14ac:dyDescent="0.3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 spans="1:26" ht="13.5" customHeight="1" x14ac:dyDescent="0.3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 spans="1:26" ht="13.5" customHeight="1" x14ac:dyDescent="0.3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 spans="1:26" ht="13.5" customHeight="1" x14ac:dyDescent="0.3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 spans="1:26" ht="13.5" customHeight="1" x14ac:dyDescent="0.3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 spans="1:26" ht="13.5" customHeight="1" x14ac:dyDescent="0.3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 spans="1:26" ht="13.5" customHeight="1" x14ac:dyDescent="0.3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 spans="1:26" ht="13.5" customHeight="1" x14ac:dyDescent="0.3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 spans="1:26" ht="13.5" customHeight="1" x14ac:dyDescent="0.3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 spans="1:26" ht="13.5" customHeight="1" x14ac:dyDescent="0.3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 spans="1:26" ht="13.5" customHeight="1" x14ac:dyDescent="0.3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 spans="1:26" ht="13.5" customHeight="1" x14ac:dyDescent="0.3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 spans="1:26" ht="13.5" customHeight="1" x14ac:dyDescent="0.3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 spans="1:26" ht="13.5" customHeight="1" x14ac:dyDescent="0.3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 spans="1:26" ht="13.5" customHeight="1" x14ac:dyDescent="0.3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 spans="1:26" ht="13.5" customHeight="1" x14ac:dyDescent="0.3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 spans="1:26" ht="13.5" customHeight="1" x14ac:dyDescent="0.3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 spans="1:26" ht="13.5" customHeight="1" x14ac:dyDescent="0.3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 spans="1:26" ht="13.5" customHeight="1" x14ac:dyDescent="0.3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 spans="1:26" ht="13.5" customHeight="1" x14ac:dyDescent="0.3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 spans="1:26" ht="13.5" customHeight="1" x14ac:dyDescent="0.3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 spans="1:26" ht="13.5" customHeight="1" x14ac:dyDescent="0.3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 spans="1:26" ht="13.5" customHeight="1" x14ac:dyDescent="0.3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 spans="1:26" ht="13.5" customHeight="1" x14ac:dyDescent="0.3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 spans="1:26" ht="13.5" customHeight="1" x14ac:dyDescent="0.3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 spans="1:26" ht="13.5" customHeight="1" x14ac:dyDescent="0.3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 spans="1:26" ht="13.5" customHeight="1" x14ac:dyDescent="0.3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 spans="1:26" ht="13.5" customHeight="1" x14ac:dyDescent="0.3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 spans="1:26" ht="13.5" customHeight="1" x14ac:dyDescent="0.3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 spans="1:26" ht="13.5" customHeight="1" x14ac:dyDescent="0.3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 spans="1:26" ht="13.5" customHeight="1" x14ac:dyDescent="0.3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 spans="1:26" ht="13.5" customHeight="1" x14ac:dyDescent="0.3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 spans="1:26" ht="13.5" customHeight="1" x14ac:dyDescent="0.3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 spans="1:26" ht="13.5" customHeight="1" x14ac:dyDescent="0.3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 spans="1:26" ht="13.5" customHeight="1" x14ac:dyDescent="0.3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 spans="1:26" ht="13.5" customHeight="1" x14ac:dyDescent="0.3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 spans="1:26" ht="13.5" customHeight="1" x14ac:dyDescent="0.3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 spans="1:26" ht="13.5" customHeight="1" x14ac:dyDescent="0.3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 spans="1:26" ht="13.5" customHeight="1" x14ac:dyDescent="0.3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 spans="1:26" ht="13.5" customHeight="1" x14ac:dyDescent="0.3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 spans="1:26" ht="13.5" customHeight="1" x14ac:dyDescent="0.3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 spans="1:26" ht="13.5" customHeight="1" x14ac:dyDescent="0.3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 spans="1:26" ht="13.5" customHeight="1" x14ac:dyDescent="0.3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 spans="1:26" ht="13.5" customHeight="1" x14ac:dyDescent="0.3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 spans="1:26" ht="13.5" customHeight="1" x14ac:dyDescent="0.3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 spans="1:26" ht="13.5" customHeight="1" x14ac:dyDescent="0.3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 spans="1:26" ht="13.5" customHeight="1" x14ac:dyDescent="0.3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 spans="1:26" ht="13.5" customHeight="1" x14ac:dyDescent="0.3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 spans="1:26" ht="13.5" customHeight="1" x14ac:dyDescent="0.3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 spans="1:26" ht="13.5" customHeight="1" x14ac:dyDescent="0.3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 spans="1:26" ht="13.5" customHeight="1" x14ac:dyDescent="0.3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 spans="1:26" ht="13.5" customHeight="1" x14ac:dyDescent="0.3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 spans="1:26" ht="13.5" customHeight="1" x14ac:dyDescent="0.3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 spans="1:26" ht="13.5" customHeight="1" x14ac:dyDescent="0.3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 spans="1:26" ht="13.5" customHeight="1" x14ac:dyDescent="0.3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 spans="1:26" ht="13.5" customHeight="1" x14ac:dyDescent="0.3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 spans="1:26" ht="13.5" customHeight="1" x14ac:dyDescent="0.3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 spans="1:26" ht="13.5" customHeight="1" x14ac:dyDescent="0.3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 spans="1:26" ht="13.5" customHeight="1" x14ac:dyDescent="0.3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 spans="1:26" ht="13.5" customHeight="1" x14ac:dyDescent="0.3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 spans="1:26" ht="13.5" customHeight="1" x14ac:dyDescent="0.3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 spans="1:26" ht="13.5" customHeight="1" x14ac:dyDescent="0.3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 spans="1:26" ht="13.5" customHeight="1" x14ac:dyDescent="0.3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 spans="1:26" ht="13.5" customHeight="1" x14ac:dyDescent="0.3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 spans="1:26" ht="13.5" customHeight="1" x14ac:dyDescent="0.3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 spans="1:26" ht="13.5" customHeight="1" x14ac:dyDescent="0.3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 spans="1:26" ht="13.5" customHeight="1" x14ac:dyDescent="0.3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 spans="1:26" ht="13.5" customHeight="1" x14ac:dyDescent="0.3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 spans="1:26" ht="13.5" customHeight="1" x14ac:dyDescent="0.3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 spans="1:26" ht="13.5" customHeight="1" x14ac:dyDescent="0.3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 spans="1:26" ht="13.5" customHeight="1" x14ac:dyDescent="0.3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 spans="1:26" ht="13.5" customHeight="1" x14ac:dyDescent="0.3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 spans="1:26" ht="13.5" customHeight="1" x14ac:dyDescent="0.3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 spans="1:26" ht="13.5" customHeight="1" x14ac:dyDescent="0.3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 spans="1:26" ht="13.5" customHeight="1" x14ac:dyDescent="0.3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 spans="1:26" ht="13.5" customHeight="1" x14ac:dyDescent="0.3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 spans="1:26" ht="13.5" customHeight="1" x14ac:dyDescent="0.3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 spans="1:26" ht="13.5" customHeight="1" x14ac:dyDescent="0.3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 spans="1:26" ht="13.5" customHeight="1" x14ac:dyDescent="0.3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 spans="1:26" ht="13.5" customHeight="1" x14ac:dyDescent="0.3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 spans="1:26" ht="13.5" customHeight="1" x14ac:dyDescent="0.3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 spans="1:26" ht="13.5" customHeight="1" x14ac:dyDescent="0.3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 spans="1:26" ht="13.5" customHeight="1" x14ac:dyDescent="0.3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 spans="1:26" ht="13.5" customHeight="1" x14ac:dyDescent="0.3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 spans="1:26" ht="13.5" customHeight="1" x14ac:dyDescent="0.3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 spans="1:26" ht="13.5" customHeight="1" x14ac:dyDescent="0.3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 spans="1:26" ht="13.5" customHeight="1" x14ac:dyDescent="0.3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 spans="1:26" ht="13.5" customHeight="1" x14ac:dyDescent="0.3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26" ht="13.5" customHeight="1" x14ac:dyDescent="0.3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 spans="1:26" ht="13.5" customHeight="1" x14ac:dyDescent="0.3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 spans="1:26" ht="13.5" customHeight="1" x14ac:dyDescent="0.3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 spans="1:26" ht="13.5" customHeight="1" x14ac:dyDescent="0.3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 spans="1:26" ht="13.5" customHeight="1" x14ac:dyDescent="0.3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 spans="1:26" ht="13.5" customHeight="1" x14ac:dyDescent="0.3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 spans="1:26" ht="13.5" customHeight="1" x14ac:dyDescent="0.3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 spans="1:26" ht="13.5" customHeight="1" x14ac:dyDescent="0.3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 spans="1:26" ht="13.5" customHeight="1" x14ac:dyDescent="0.3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 spans="1:26" ht="13.5" customHeight="1" x14ac:dyDescent="0.3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 spans="1:26" ht="13.5" customHeight="1" x14ac:dyDescent="0.3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 spans="1:26" ht="13.5" customHeight="1" x14ac:dyDescent="0.3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 spans="1:26" ht="13.5" customHeight="1" x14ac:dyDescent="0.3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 spans="1:26" ht="13.5" customHeight="1" x14ac:dyDescent="0.3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 spans="1:26" ht="13.5" customHeight="1" x14ac:dyDescent="0.3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 spans="1:26" ht="13.5" customHeight="1" x14ac:dyDescent="0.3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 spans="1:26" ht="13.5" customHeight="1" x14ac:dyDescent="0.3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 spans="1:26" ht="13.5" customHeight="1" x14ac:dyDescent="0.3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 spans="1:26" ht="13.5" customHeight="1" x14ac:dyDescent="0.3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 spans="1:26" ht="13.5" customHeight="1" x14ac:dyDescent="0.3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 spans="1:26" ht="13.5" customHeight="1" x14ac:dyDescent="0.3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 spans="1:26" ht="13.5" customHeight="1" x14ac:dyDescent="0.3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 spans="1:26" ht="13.5" customHeight="1" x14ac:dyDescent="0.3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 spans="1:26" ht="13.5" customHeight="1" x14ac:dyDescent="0.3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 spans="1:26" ht="13.5" customHeight="1" x14ac:dyDescent="0.3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 spans="1:26" ht="13.5" customHeight="1" x14ac:dyDescent="0.3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 spans="1:26" ht="13.5" customHeight="1" x14ac:dyDescent="0.3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</sheetData>
  <mergeCells count="1">
    <mergeCell ref="H18:I18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L997"/>
  <sheetViews>
    <sheetView rightToLeft="1" workbookViewId="0">
      <selection activeCell="L15" sqref="L15"/>
    </sheetView>
  </sheetViews>
  <sheetFormatPr defaultColWidth="12.59765625" defaultRowHeight="15" customHeight="1" x14ac:dyDescent="0.25"/>
  <cols>
    <col min="1" max="1" width="10.59765625" customWidth="1"/>
    <col min="2" max="2" width="13.5" customWidth="1"/>
    <col min="3" max="3" width="15.59765625" customWidth="1"/>
    <col min="4" max="4" width="8.59765625" customWidth="1"/>
    <col min="5" max="6" width="10.8984375" customWidth="1"/>
    <col min="7" max="7" width="9.5" customWidth="1"/>
    <col min="8" max="9" width="8.59765625" customWidth="1"/>
    <col min="10" max="10" width="11" customWidth="1"/>
    <col min="11" max="11" width="11.5" customWidth="1"/>
    <col min="12" max="12" width="11.69921875" customWidth="1"/>
    <col min="13" max="26" width="8.59765625" customWidth="1"/>
  </cols>
  <sheetData>
    <row r="1" spans="1:12" ht="13.5" customHeight="1" x14ac:dyDescent="0.3">
      <c r="A1" s="15" t="s">
        <v>9</v>
      </c>
      <c r="B1" s="15" t="s">
        <v>10</v>
      </c>
      <c r="C1" s="16"/>
      <c r="D1" s="15" t="s">
        <v>11</v>
      </c>
      <c r="E1" s="15" t="s">
        <v>12</v>
      </c>
      <c r="F1" s="16"/>
      <c r="G1" s="16"/>
      <c r="I1" s="15" t="s">
        <v>2</v>
      </c>
      <c r="J1" s="15" t="s">
        <v>13</v>
      </c>
    </row>
    <row r="2" spans="1:12" ht="13.5" customHeight="1" x14ac:dyDescent="0.3">
      <c r="F2" s="1" t="s">
        <v>42</v>
      </c>
      <c r="G2" s="37">
        <f>'שערי מטבעות ועלות מתקנים'!E6</f>
        <v>0.95047499999999996</v>
      </c>
    </row>
    <row r="3" spans="1:12" ht="13.5" customHeight="1" x14ac:dyDescent="0.3">
      <c r="A3" s="1" t="s">
        <v>15</v>
      </c>
      <c r="B3" s="1" t="s">
        <v>16</v>
      </c>
      <c r="C3" s="1" t="s">
        <v>17</v>
      </c>
      <c r="D3" s="38" t="s">
        <v>18</v>
      </c>
      <c r="E3" s="39" t="s">
        <v>43</v>
      </c>
      <c r="F3" s="39"/>
      <c r="G3" s="39" t="s">
        <v>20</v>
      </c>
      <c r="H3" s="39"/>
      <c r="I3" s="39" t="s">
        <v>21</v>
      </c>
      <c r="J3" s="39" t="s">
        <v>22</v>
      </c>
    </row>
    <row r="4" spans="1:12" ht="13.5" customHeight="1" x14ac:dyDescent="0.3">
      <c r="A4" s="40">
        <v>1</v>
      </c>
      <c r="B4" s="142"/>
      <c r="C4" s="142">
        <v>70170010</v>
      </c>
      <c r="D4" s="142">
        <v>1</v>
      </c>
      <c r="E4" s="143">
        <f>2100*1.03</f>
        <v>2163</v>
      </c>
      <c r="F4" s="10">
        <f t="shared" ref="F4:F20" si="0">E4*D4</f>
        <v>2163</v>
      </c>
      <c r="G4" s="10">
        <f t="shared" ref="G4:G20" si="1">E4*G$2*D4</f>
        <v>2055.8774250000001</v>
      </c>
      <c r="H4" s="143"/>
      <c r="I4" s="143"/>
      <c r="J4" s="10">
        <f t="shared" ref="J4:J20" si="2">(I4+H4+G4)</f>
        <v>2055.8774250000001</v>
      </c>
      <c r="K4" s="129">
        <f>J4*1.05*3*1.08</f>
        <v>6994.09499985</v>
      </c>
      <c r="L4" t="s">
        <v>135</v>
      </c>
    </row>
    <row r="5" spans="1:12" ht="13.5" customHeight="1" x14ac:dyDescent="0.3">
      <c r="A5" s="40">
        <v>2</v>
      </c>
      <c r="B5" s="142"/>
      <c r="C5" s="142">
        <v>7630011</v>
      </c>
      <c r="D5" s="142">
        <v>1</v>
      </c>
      <c r="E5" s="143">
        <f>4100*1.03</f>
        <v>4223</v>
      </c>
      <c r="F5" s="10">
        <f t="shared" si="0"/>
        <v>4223</v>
      </c>
      <c r="G5" s="10">
        <f t="shared" si="1"/>
        <v>4013.8559249999998</v>
      </c>
      <c r="H5" s="143"/>
      <c r="I5" s="143"/>
      <c r="J5" s="10">
        <f t="shared" si="2"/>
        <v>4013.8559249999998</v>
      </c>
      <c r="K5" s="129">
        <f t="shared" ref="K5:K6" si="3">J5*1.05*3*1.08</f>
        <v>13655.13785685</v>
      </c>
      <c r="L5" t="s">
        <v>135</v>
      </c>
    </row>
    <row r="6" spans="1:12" ht="13.5" customHeight="1" x14ac:dyDescent="0.3">
      <c r="A6" s="40">
        <v>3</v>
      </c>
      <c r="B6" s="142"/>
      <c r="C6" s="142">
        <v>110100012</v>
      </c>
      <c r="D6" s="142">
        <v>1</v>
      </c>
      <c r="E6" s="143">
        <f>37669*1.03</f>
        <v>38799.07</v>
      </c>
      <c r="F6" s="10">
        <f t="shared" si="0"/>
        <v>38799.07</v>
      </c>
      <c r="G6" s="10">
        <f t="shared" si="1"/>
        <v>36877.546058249995</v>
      </c>
      <c r="H6" s="143"/>
      <c r="I6" s="143"/>
      <c r="J6" s="10">
        <f t="shared" si="2"/>
        <v>36877.546058249995</v>
      </c>
      <c r="K6" s="129">
        <f t="shared" si="3"/>
        <v>125457.4116901665</v>
      </c>
      <c r="L6" t="s">
        <v>135</v>
      </c>
    </row>
    <row r="7" spans="1:12" ht="13.5" customHeight="1" x14ac:dyDescent="0.3">
      <c r="A7" s="40">
        <v>4</v>
      </c>
      <c r="B7" s="142"/>
      <c r="C7" s="142"/>
      <c r="D7" s="142"/>
      <c r="E7" s="143"/>
      <c r="F7" s="10">
        <f t="shared" si="0"/>
        <v>0</v>
      </c>
      <c r="G7" s="10">
        <f t="shared" si="1"/>
        <v>0</v>
      </c>
      <c r="H7" s="143"/>
      <c r="I7" s="143"/>
      <c r="J7" s="10">
        <f t="shared" si="2"/>
        <v>0</v>
      </c>
      <c r="K7" s="129"/>
      <c r="L7" t="s">
        <v>135</v>
      </c>
    </row>
    <row r="8" spans="1:12" ht="13.5" customHeight="1" x14ac:dyDescent="0.3">
      <c r="A8" s="40">
        <v>5</v>
      </c>
      <c r="B8" s="142"/>
      <c r="C8" s="142"/>
      <c r="D8" s="142"/>
      <c r="E8" s="143"/>
      <c r="F8" s="10">
        <f t="shared" si="0"/>
        <v>0</v>
      </c>
      <c r="G8" s="10">
        <f t="shared" si="1"/>
        <v>0</v>
      </c>
      <c r="H8" s="143"/>
      <c r="I8" s="143"/>
      <c r="J8" s="10">
        <f t="shared" si="2"/>
        <v>0</v>
      </c>
      <c r="K8" s="129"/>
      <c r="L8" t="s">
        <v>135</v>
      </c>
    </row>
    <row r="9" spans="1:12" ht="13.5" customHeight="1" x14ac:dyDescent="0.3">
      <c r="A9" s="40">
        <v>6</v>
      </c>
      <c r="B9" s="142"/>
      <c r="C9" s="142"/>
      <c r="D9" s="142"/>
      <c r="E9" s="143"/>
      <c r="F9" s="10">
        <f t="shared" si="0"/>
        <v>0</v>
      </c>
      <c r="G9" s="10">
        <f t="shared" si="1"/>
        <v>0</v>
      </c>
      <c r="H9" s="144"/>
      <c r="I9" s="144"/>
      <c r="J9" s="160">
        <f t="shared" si="2"/>
        <v>0</v>
      </c>
      <c r="K9" s="129"/>
      <c r="L9" t="s">
        <v>135</v>
      </c>
    </row>
    <row r="10" spans="1:12" ht="13.5" customHeight="1" x14ac:dyDescent="0.3">
      <c r="A10" s="40">
        <v>7</v>
      </c>
      <c r="B10" s="142"/>
      <c r="C10" s="142"/>
      <c r="D10" s="142"/>
      <c r="E10" s="143"/>
      <c r="F10" s="10">
        <f t="shared" si="0"/>
        <v>0</v>
      </c>
      <c r="G10" s="10">
        <f t="shared" si="1"/>
        <v>0</v>
      </c>
      <c r="H10" s="144"/>
      <c r="I10" s="144"/>
      <c r="J10" s="128">
        <f t="shared" si="2"/>
        <v>0</v>
      </c>
      <c r="K10" s="129"/>
    </row>
    <row r="11" spans="1:12" ht="13.5" customHeight="1" x14ac:dyDescent="0.3">
      <c r="A11" s="40">
        <v>8</v>
      </c>
      <c r="B11" s="142"/>
      <c r="C11" s="142"/>
      <c r="D11" s="142"/>
      <c r="E11" s="143"/>
      <c r="F11" s="10">
        <f t="shared" si="0"/>
        <v>0</v>
      </c>
      <c r="G11" s="10">
        <f t="shared" si="1"/>
        <v>0</v>
      </c>
      <c r="H11" s="143"/>
      <c r="I11" s="143"/>
      <c r="J11" s="10">
        <f t="shared" si="2"/>
        <v>0</v>
      </c>
      <c r="K11" s="135"/>
    </row>
    <row r="12" spans="1:12" ht="13.5" customHeight="1" x14ac:dyDescent="0.3">
      <c r="A12" s="40">
        <v>9</v>
      </c>
      <c r="B12" s="157"/>
      <c r="C12" s="157"/>
      <c r="D12" s="157"/>
      <c r="E12" s="156"/>
      <c r="F12" s="10">
        <f t="shared" si="0"/>
        <v>0</v>
      </c>
      <c r="G12" s="10">
        <f t="shared" si="1"/>
        <v>0</v>
      </c>
      <c r="H12" s="156"/>
      <c r="I12" s="156"/>
      <c r="J12" s="10">
        <f t="shared" si="2"/>
        <v>0</v>
      </c>
    </row>
    <row r="13" spans="1:12" ht="13.5" customHeight="1" x14ac:dyDescent="0.3">
      <c r="A13" s="40">
        <v>10</v>
      </c>
      <c r="B13" s="157"/>
      <c r="C13" s="157"/>
      <c r="D13" s="157"/>
      <c r="E13" s="156"/>
      <c r="F13" s="10">
        <f t="shared" si="0"/>
        <v>0</v>
      </c>
      <c r="G13" s="10">
        <f t="shared" si="1"/>
        <v>0</v>
      </c>
      <c r="H13" s="156"/>
      <c r="I13" s="156"/>
      <c r="J13" s="10">
        <f t="shared" si="2"/>
        <v>0</v>
      </c>
      <c r="K13" s="129"/>
    </row>
    <row r="14" spans="1:12" ht="13.5" customHeight="1" x14ac:dyDescent="0.3">
      <c r="A14" s="40">
        <v>11</v>
      </c>
      <c r="B14" s="157"/>
      <c r="C14" s="157"/>
      <c r="D14" s="157"/>
      <c r="E14" s="156"/>
      <c r="F14" s="10">
        <f t="shared" si="0"/>
        <v>0</v>
      </c>
      <c r="G14" s="10">
        <f t="shared" si="1"/>
        <v>0</v>
      </c>
      <c r="H14" s="156"/>
      <c r="I14" s="156"/>
      <c r="J14" s="10">
        <f t="shared" si="2"/>
        <v>0</v>
      </c>
      <c r="K14" s="129">
        <f t="shared" ref="K14:K18" si="4">J14*2.69*1.05*1.08</f>
        <v>0</v>
      </c>
    </row>
    <row r="15" spans="1:12" ht="13.5" customHeight="1" x14ac:dyDescent="0.3">
      <c r="A15" s="40">
        <v>12</v>
      </c>
      <c r="B15" s="7"/>
      <c r="C15" s="7"/>
      <c r="D15" s="7"/>
      <c r="E15" s="10"/>
      <c r="F15" s="10">
        <f t="shared" si="0"/>
        <v>0</v>
      </c>
      <c r="G15" s="10">
        <f t="shared" si="1"/>
        <v>0</v>
      </c>
      <c r="H15" s="10"/>
      <c r="I15" s="10"/>
      <c r="J15" s="10">
        <f t="shared" si="2"/>
        <v>0</v>
      </c>
      <c r="K15" s="129">
        <f t="shared" si="4"/>
        <v>0</v>
      </c>
    </row>
    <row r="16" spans="1:12" ht="13.5" customHeight="1" x14ac:dyDescent="0.3">
      <c r="A16" s="40">
        <v>13</v>
      </c>
      <c r="B16" s="7"/>
      <c r="C16" s="7"/>
      <c r="D16" s="7"/>
      <c r="E16" s="10"/>
      <c r="F16" s="10">
        <f t="shared" si="0"/>
        <v>0</v>
      </c>
      <c r="G16" s="10">
        <f t="shared" si="1"/>
        <v>0</v>
      </c>
      <c r="H16" s="10"/>
      <c r="I16" s="10"/>
      <c r="J16" s="10">
        <f t="shared" si="2"/>
        <v>0</v>
      </c>
      <c r="K16" s="129">
        <f t="shared" si="4"/>
        <v>0</v>
      </c>
    </row>
    <row r="17" spans="1:11" ht="13.5" customHeight="1" x14ac:dyDescent="0.3">
      <c r="A17" s="40">
        <v>14</v>
      </c>
      <c r="B17" s="7"/>
      <c r="C17" s="7"/>
      <c r="D17" s="7"/>
      <c r="E17" s="10"/>
      <c r="F17" s="10">
        <f t="shared" si="0"/>
        <v>0</v>
      </c>
      <c r="G17" s="10">
        <f t="shared" si="1"/>
        <v>0</v>
      </c>
      <c r="H17" s="10"/>
      <c r="I17" s="10"/>
      <c r="J17" s="10">
        <f t="shared" si="2"/>
        <v>0</v>
      </c>
      <c r="K17" s="129">
        <f t="shared" si="4"/>
        <v>0</v>
      </c>
    </row>
    <row r="18" spans="1:11" ht="13.5" customHeight="1" x14ac:dyDescent="0.3">
      <c r="A18" s="40">
        <v>15</v>
      </c>
      <c r="B18" s="7"/>
      <c r="C18" s="7"/>
      <c r="D18" s="7"/>
      <c r="E18" s="10"/>
      <c r="F18" s="10">
        <f t="shared" si="0"/>
        <v>0</v>
      </c>
      <c r="G18" s="10">
        <f t="shared" si="1"/>
        <v>0</v>
      </c>
      <c r="H18" s="10"/>
      <c r="I18" s="10"/>
      <c r="J18" s="10">
        <f t="shared" si="2"/>
        <v>0</v>
      </c>
      <c r="K18" s="129">
        <f t="shared" si="4"/>
        <v>0</v>
      </c>
    </row>
    <row r="19" spans="1:11" ht="13.5" customHeight="1" x14ac:dyDescent="0.3">
      <c r="A19" s="40">
        <v>16</v>
      </c>
      <c r="B19" s="7"/>
      <c r="C19" s="7"/>
      <c r="D19" s="7"/>
      <c r="E19" s="10"/>
      <c r="F19" s="10">
        <f t="shared" si="0"/>
        <v>0</v>
      </c>
      <c r="G19" s="10">
        <f t="shared" si="1"/>
        <v>0</v>
      </c>
      <c r="H19" s="10"/>
      <c r="I19" s="10"/>
      <c r="J19" s="10">
        <f t="shared" si="2"/>
        <v>0</v>
      </c>
    </row>
    <row r="20" spans="1:11" ht="13.5" customHeight="1" x14ac:dyDescent="0.3">
      <c r="A20" s="40">
        <v>17</v>
      </c>
      <c r="B20" s="7"/>
      <c r="C20" s="7"/>
      <c r="D20" s="158"/>
      <c r="E20" s="159"/>
      <c r="F20" s="10">
        <f t="shared" si="0"/>
        <v>0</v>
      </c>
      <c r="G20" s="10">
        <f t="shared" si="1"/>
        <v>0</v>
      </c>
      <c r="H20" s="10"/>
      <c r="I20" s="10"/>
      <c r="J20" s="10">
        <f t="shared" si="2"/>
        <v>0</v>
      </c>
    </row>
    <row r="21" spans="1:11" ht="13.5" customHeight="1" x14ac:dyDescent="0.3">
      <c r="D21" s="88">
        <f>SUM(D4:D20)</f>
        <v>3</v>
      </c>
      <c r="E21" s="44" t="s">
        <v>23</v>
      </c>
      <c r="F21" s="46">
        <f>SUM(F4:F20)</f>
        <v>45185.07</v>
      </c>
      <c r="G21" s="11"/>
      <c r="H21" s="161" t="s">
        <v>44</v>
      </c>
      <c r="I21" s="162"/>
      <c r="J21" s="46">
        <f>SUM(J4:J20)*1</f>
        <v>42947.279408249997</v>
      </c>
      <c r="K21" s="27"/>
    </row>
    <row r="22" spans="1:11" ht="13.5" customHeight="1" x14ac:dyDescent="0.3">
      <c r="A22" s="12" t="s">
        <v>45</v>
      </c>
      <c r="E22" s="11"/>
      <c r="F22" s="11"/>
      <c r="G22" s="11"/>
      <c r="H22" s="11"/>
      <c r="I22" s="11"/>
      <c r="J22" s="11"/>
    </row>
    <row r="23" spans="1:11" ht="13.5" customHeight="1" x14ac:dyDescent="0.3">
      <c r="D23" s="1" t="s">
        <v>18</v>
      </c>
      <c r="E23" s="11" t="s">
        <v>26</v>
      </c>
      <c r="F23" s="11"/>
      <c r="G23" s="11"/>
      <c r="H23" s="11"/>
      <c r="I23" s="11"/>
      <c r="J23" s="11"/>
    </row>
    <row r="24" spans="1:11" ht="16.5" customHeight="1" x14ac:dyDescent="0.3">
      <c r="A24" s="5" t="s">
        <v>83</v>
      </c>
      <c r="B24" s="26"/>
      <c r="C24" s="58"/>
      <c r="D24" s="61"/>
      <c r="E24" s="56">
        <v>0.12</v>
      </c>
      <c r="F24" s="53"/>
      <c r="G24" s="121"/>
      <c r="H24" s="57" t="s">
        <v>30</v>
      </c>
      <c r="I24" s="57"/>
      <c r="J24" s="53">
        <f>E24*J21</f>
        <v>5153.6735289899998</v>
      </c>
    </row>
    <row r="25" spans="1:11" ht="13.5" customHeight="1" x14ac:dyDescent="0.3">
      <c r="E25" s="11"/>
      <c r="F25" s="11"/>
      <c r="G25" s="11"/>
      <c r="I25" s="11"/>
      <c r="J25" s="11"/>
    </row>
    <row r="26" spans="1:11" ht="13.5" customHeight="1" x14ac:dyDescent="0.3">
      <c r="E26" s="11"/>
      <c r="F26" s="11"/>
      <c r="G26" s="11"/>
      <c r="H26" s="11"/>
      <c r="I26" s="11"/>
      <c r="J26" s="11"/>
    </row>
    <row r="27" spans="1:11" ht="13.5" customHeight="1" x14ac:dyDescent="0.25"/>
    <row r="28" spans="1:11" ht="13.5" customHeight="1" x14ac:dyDescent="0.25"/>
    <row r="29" spans="1:11" ht="13.5" customHeight="1" x14ac:dyDescent="0.25"/>
    <row r="30" spans="1:11" ht="13.5" customHeight="1" x14ac:dyDescent="0.25"/>
    <row r="31" spans="1:11" ht="13.5" customHeight="1" x14ac:dyDescent="0.25"/>
    <row r="32" spans="1:11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</sheetData>
  <mergeCells count="1">
    <mergeCell ref="H21:I21"/>
  </mergeCells>
  <pageMargins left="0.7" right="0.7" top="0.75" bottom="0.75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K999"/>
  <sheetViews>
    <sheetView rightToLeft="1" workbookViewId="0">
      <selection activeCell="G31" sqref="G31"/>
    </sheetView>
  </sheetViews>
  <sheetFormatPr defaultColWidth="12.59765625" defaultRowHeight="15" customHeight="1" x14ac:dyDescent="0.25"/>
  <cols>
    <col min="1" max="1" width="6.3984375" customWidth="1"/>
    <col min="2" max="2" width="10.59765625" customWidth="1"/>
    <col min="3" max="5" width="8.59765625" customWidth="1"/>
    <col min="6" max="6" width="10.8984375" customWidth="1"/>
    <col min="7" max="26" width="8.59765625" customWidth="1"/>
  </cols>
  <sheetData>
    <row r="1" spans="1:11" ht="13.5" customHeight="1" x14ac:dyDescent="0.3">
      <c r="A1" s="11"/>
      <c r="B1" s="15" t="s">
        <v>9</v>
      </c>
      <c r="C1" s="15" t="s">
        <v>10</v>
      </c>
      <c r="F1" s="15" t="s">
        <v>11</v>
      </c>
      <c r="G1" s="15" t="s">
        <v>12</v>
      </c>
      <c r="I1" s="15" t="s">
        <v>2</v>
      </c>
      <c r="J1" s="15" t="s">
        <v>13</v>
      </c>
    </row>
    <row r="2" spans="1:11" ht="13.5" customHeight="1" x14ac:dyDescent="0.3">
      <c r="A2" s="11"/>
      <c r="B2" s="15"/>
      <c r="C2" s="15"/>
      <c r="D2" s="15"/>
      <c r="E2" s="15"/>
      <c r="F2" s="11"/>
      <c r="G2" s="11"/>
    </row>
    <row r="3" spans="1:11" ht="13.5" customHeight="1" x14ac:dyDescent="0.3">
      <c r="B3" s="49" t="s">
        <v>15</v>
      </c>
      <c r="C3" s="166" t="s">
        <v>46</v>
      </c>
      <c r="D3" s="167"/>
      <c r="E3" s="1" t="s">
        <v>47</v>
      </c>
      <c r="F3" s="1" t="s">
        <v>18</v>
      </c>
      <c r="G3" s="39" t="s">
        <v>48</v>
      </c>
      <c r="H3" s="39"/>
      <c r="I3" s="39"/>
      <c r="J3" s="39" t="s">
        <v>22</v>
      </c>
    </row>
    <row r="4" spans="1:11" ht="13.5" customHeight="1" x14ac:dyDescent="0.3">
      <c r="B4" s="40">
        <v>1</v>
      </c>
      <c r="C4" s="165" t="s">
        <v>49</v>
      </c>
      <c r="D4" s="164"/>
      <c r="E4" s="7" t="s">
        <v>50</v>
      </c>
      <c r="F4" s="9">
        <v>0</v>
      </c>
      <c r="G4" s="10">
        <v>2500</v>
      </c>
      <c r="H4" s="10"/>
      <c r="I4" s="10"/>
      <c r="J4" s="10">
        <f t="shared" ref="J4:J14" si="0">G4*F4</f>
        <v>0</v>
      </c>
      <c r="K4" s="11"/>
    </row>
    <row r="5" spans="1:11" ht="13.5" customHeight="1" x14ac:dyDescent="0.3">
      <c r="B5" s="40">
        <v>2</v>
      </c>
      <c r="C5" s="165" t="s">
        <v>51</v>
      </c>
      <c r="D5" s="164"/>
      <c r="E5" s="7" t="s">
        <v>50</v>
      </c>
      <c r="F5" s="9">
        <v>0</v>
      </c>
      <c r="G5" s="10">
        <v>2500</v>
      </c>
      <c r="H5" s="10"/>
      <c r="I5" s="10"/>
      <c r="J5" s="10">
        <f t="shared" si="0"/>
        <v>0</v>
      </c>
      <c r="K5" s="11"/>
    </row>
    <row r="6" spans="1:11" ht="13.5" customHeight="1" x14ac:dyDescent="0.3">
      <c r="B6" s="40">
        <v>3</v>
      </c>
      <c r="C6" s="165" t="s">
        <v>52</v>
      </c>
      <c r="D6" s="164"/>
      <c r="E6" s="7" t="s">
        <v>50</v>
      </c>
      <c r="F6" s="9">
        <v>0</v>
      </c>
      <c r="G6" s="10">
        <v>2500</v>
      </c>
      <c r="H6" s="10"/>
      <c r="I6" s="10"/>
      <c r="J6" s="10">
        <f t="shared" si="0"/>
        <v>0</v>
      </c>
      <c r="K6" s="11"/>
    </row>
    <row r="7" spans="1:11" ht="13.5" customHeight="1" x14ac:dyDescent="0.3">
      <c r="B7" s="40">
        <v>4</v>
      </c>
      <c r="C7" s="165" t="s">
        <v>53</v>
      </c>
      <c r="D7" s="164"/>
      <c r="E7" s="7" t="s">
        <v>50</v>
      </c>
      <c r="F7" s="9">
        <v>0</v>
      </c>
      <c r="G7" s="10">
        <v>2500</v>
      </c>
      <c r="H7" s="10"/>
      <c r="I7" s="10"/>
      <c r="J7" s="10">
        <f t="shared" si="0"/>
        <v>0</v>
      </c>
      <c r="K7" s="11"/>
    </row>
    <row r="8" spans="1:11" ht="13.5" customHeight="1" x14ac:dyDescent="0.3">
      <c r="B8" s="40">
        <v>5</v>
      </c>
      <c r="C8" s="165" t="s">
        <v>54</v>
      </c>
      <c r="D8" s="164"/>
      <c r="E8" s="7" t="s">
        <v>50</v>
      </c>
      <c r="F8" s="9">
        <v>0</v>
      </c>
      <c r="G8" s="10">
        <v>2500</v>
      </c>
      <c r="H8" s="10"/>
      <c r="I8" s="10"/>
      <c r="J8" s="10">
        <f t="shared" si="0"/>
        <v>0</v>
      </c>
      <c r="K8" s="11"/>
    </row>
    <row r="9" spans="1:11" ht="13.5" customHeight="1" x14ac:dyDescent="0.3">
      <c r="B9" s="40">
        <v>6</v>
      </c>
      <c r="C9" s="165" t="s">
        <v>55</v>
      </c>
      <c r="D9" s="164"/>
      <c r="E9" s="7" t="s">
        <v>50</v>
      </c>
      <c r="F9" s="9">
        <v>0</v>
      </c>
      <c r="G9" s="10">
        <v>2000</v>
      </c>
      <c r="H9" s="10"/>
      <c r="I9" s="10"/>
      <c r="J9" s="10">
        <f t="shared" si="0"/>
        <v>0</v>
      </c>
      <c r="K9" s="11"/>
    </row>
    <row r="10" spans="1:11" ht="13.5" customHeight="1" x14ac:dyDescent="0.3">
      <c r="B10" s="40">
        <v>7</v>
      </c>
      <c r="C10" s="165" t="s">
        <v>56</v>
      </c>
      <c r="D10" s="164"/>
      <c r="E10" s="7" t="s">
        <v>50</v>
      </c>
      <c r="F10" s="9">
        <v>0</v>
      </c>
      <c r="G10" s="10">
        <v>1000</v>
      </c>
      <c r="H10" s="10"/>
      <c r="I10" s="10"/>
      <c r="J10" s="10">
        <f t="shared" si="0"/>
        <v>0</v>
      </c>
      <c r="K10" s="11"/>
    </row>
    <row r="11" spans="1:11" ht="13.5" customHeight="1" x14ac:dyDescent="0.3">
      <c r="B11" s="40">
        <v>8</v>
      </c>
      <c r="C11" s="165" t="s">
        <v>57</v>
      </c>
      <c r="D11" s="164"/>
      <c r="E11" s="7" t="s">
        <v>50</v>
      </c>
      <c r="F11" s="9">
        <v>0</v>
      </c>
      <c r="G11" s="10">
        <v>4500</v>
      </c>
      <c r="H11" s="10"/>
      <c r="I11" s="10"/>
      <c r="J11" s="10">
        <f t="shared" si="0"/>
        <v>0</v>
      </c>
      <c r="K11" s="11"/>
    </row>
    <row r="12" spans="1:11" ht="13.5" customHeight="1" x14ac:dyDescent="0.3">
      <c r="B12" s="40">
        <v>9</v>
      </c>
      <c r="C12" s="165" t="s">
        <v>58</v>
      </c>
      <c r="D12" s="164"/>
      <c r="E12" s="7" t="s">
        <v>59</v>
      </c>
      <c r="F12" s="9">
        <v>0</v>
      </c>
      <c r="G12" s="10">
        <v>5000</v>
      </c>
      <c r="H12" s="10"/>
      <c r="I12" s="10"/>
      <c r="J12" s="10">
        <f t="shared" si="0"/>
        <v>0</v>
      </c>
      <c r="K12" s="11"/>
    </row>
    <row r="13" spans="1:11" ht="13.5" customHeight="1" x14ac:dyDescent="0.3">
      <c r="B13" s="40">
        <v>10</v>
      </c>
      <c r="C13" s="165" t="s">
        <v>60</v>
      </c>
      <c r="D13" s="164"/>
      <c r="E13" s="7" t="s">
        <v>50</v>
      </c>
      <c r="F13" s="9">
        <v>0</v>
      </c>
      <c r="G13" s="10">
        <v>800</v>
      </c>
      <c r="H13" s="10"/>
      <c r="I13" s="10"/>
      <c r="J13" s="10">
        <f t="shared" si="0"/>
        <v>0</v>
      </c>
      <c r="K13" s="11"/>
    </row>
    <row r="14" spans="1:11" ht="13.5" customHeight="1" x14ac:dyDescent="0.3">
      <c r="B14" s="40">
        <v>11</v>
      </c>
      <c r="C14" s="165"/>
      <c r="D14" s="164"/>
      <c r="E14" s="7"/>
      <c r="F14" s="7"/>
      <c r="G14" s="10"/>
      <c r="H14" s="10"/>
      <c r="I14" s="10"/>
      <c r="J14" s="10">
        <f t="shared" si="0"/>
        <v>0</v>
      </c>
      <c r="K14" s="11"/>
    </row>
    <row r="15" spans="1:11" ht="13.5" customHeight="1" x14ac:dyDescent="0.3">
      <c r="B15" s="40">
        <v>12</v>
      </c>
      <c r="C15" s="165" t="s">
        <v>61</v>
      </c>
      <c r="D15" s="164"/>
      <c r="E15" s="7"/>
      <c r="F15" s="7">
        <v>1</v>
      </c>
      <c r="G15" s="10">
        <f>'ארהב '!J18</f>
        <v>0</v>
      </c>
      <c r="H15" s="50">
        <v>0.3</v>
      </c>
      <c r="I15" s="10"/>
      <c r="J15" s="10">
        <f t="shared" ref="J15:J20" si="1">G15*F15*H15</f>
        <v>0</v>
      </c>
      <c r="K15" s="11"/>
    </row>
    <row r="16" spans="1:11" ht="13.5" customHeight="1" x14ac:dyDescent="0.3">
      <c r="B16" s="40">
        <v>13</v>
      </c>
      <c r="C16" s="165" t="s">
        <v>62</v>
      </c>
      <c r="D16" s="164"/>
      <c r="E16" s="7"/>
      <c r="F16" s="7">
        <v>1</v>
      </c>
      <c r="G16" s="10">
        <f>הולנד!J18</f>
        <v>0</v>
      </c>
      <c r="H16" s="50">
        <v>0.3</v>
      </c>
      <c r="I16" s="10"/>
      <c r="J16" s="10">
        <f t="shared" si="1"/>
        <v>0</v>
      </c>
      <c r="K16" s="11"/>
    </row>
    <row r="17" spans="2:11" ht="13.5" customHeight="1" x14ac:dyDescent="0.3">
      <c r="B17" s="40">
        <v>14</v>
      </c>
      <c r="C17" s="165" t="s">
        <v>63</v>
      </c>
      <c r="D17" s="164"/>
      <c r="E17" s="7"/>
      <c r="F17" s="7">
        <v>1</v>
      </c>
      <c r="G17" s="10">
        <f>צרפת!J25</f>
        <v>0</v>
      </c>
      <c r="H17" s="50">
        <v>0.35</v>
      </c>
      <c r="I17" s="10"/>
      <c r="J17" s="10">
        <f t="shared" si="1"/>
        <v>0</v>
      </c>
      <c r="K17" s="11"/>
    </row>
    <row r="18" spans="2:11" ht="13.5" customHeight="1" x14ac:dyDescent="0.3">
      <c r="B18" s="40">
        <v>15</v>
      </c>
      <c r="C18" s="165" t="s">
        <v>64</v>
      </c>
      <c r="D18" s="164"/>
      <c r="E18" s="7"/>
      <c r="F18" s="7">
        <v>1</v>
      </c>
      <c r="G18" s="10">
        <f>קוריאה!J18</f>
        <v>0</v>
      </c>
      <c r="H18" s="50">
        <v>0.3</v>
      </c>
      <c r="I18" s="10"/>
      <c r="J18" s="10">
        <f t="shared" si="1"/>
        <v>0</v>
      </c>
      <c r="K18" s="11"/>
    </row>
    <row r="19" spans="2:11" ht="13.5" customHeight="1" x14ac:dyDescent="0.3">
      <c r="B19" s="40">
        <v>17</v>
      </c>
      <c r="C19" s="165" t="s">
        <v>65</v>
      </c>
      <c r="D19" s="164"/>
      <c r="E19" s="7"/>
      <c r="F19" s="7">
        <v>1</v>
      </c>
      <c r="G19" s="10">
        <f>פולין!J21</f>
        <v>42947.279408249997</v>
      </c>
      <c r="H19" s="50">
        <v>0.35</v>
      </c>
      <c r="I19" s="10"/>
      <c r="J19" s="10">
        <f t="shared" si="1"/>
        <v>15031.547792887497</v>
      </c>
      <c r="K19" s="11"/>
    </row>
    <row r="20" spans="2:11" ht="13.5" customHeight="1" x14ac:dyDescent="0.3">
      <c r="B20" s="40">
        <v>18</v>
      </c>
      <c r="C20" s="165"/>
      <c r="D20" s="164"/>
      <c r="E20" s="7"/>
      <c r="F20" s="7"/>
      <c r="G20" s="10"/>
      <c r="H20" s="10"/>
      <c r="I20" s="10"/>
      <c r="J20" s="10">
        <f t="shared" si="1"/>
        <v>0</v>
      </c>
      <c r="K20" s="11"/>
    </row>
    <row r="21" spans="2:11" ht="13.5" customHeight="1" x14ac:dyDescent="0.3">
      <c r="B21" s="1"/>
      <c r="C21" s="1"/>
      <c r="D21" s="1"/>
      <c r="E21" s="1"/>
      <c r="F21" s="1"/>
      <c r="G21" s="11"/>
      <c r="H21" s="11"/>
      <c r="I21" s="31" t="s">
        <v>66</v>
      </c>
      <c r="J21" s="10">
        <f>SUM(J4:J20)*1.05</f>
        <v>15783.125182531872</v>
      </c>
      <c r="K21" s="11"/>
    </row>
    <row r="22" spans="2:11" ht="13.5" customHeight="1" x14ac:dyDescent="0.3">
      <c r="G22" s="11"/>
      <c r="H22" s="11"/>
      <c r="I22" s="11"/>
      <c r="J22" s="11"/>
      <c r="K22" s="11"/>
    </row>
    <row r="23" spans="2:11" ht="13.5" customHeight="1" x14ac:dyDescent="0.25"/>
    <row r="24" spans="2:11" ht="13.5" customHeight="1" x14ac:dyDescent="0.25"/>
    <row r="25" spans="2:11" ht="13.5" customHeight="1" x14ac:dyDescent="0.25"/>
    <row r="26" spans="2:11" ht="13.5" customHeight="1" x14ac:dyDescent="0.25"/>
    <row r="27" spans="2:11" ht="13.5" customHeight="1" x14ac:dyDescent="0.25"/>
    <row r="28" spans="2:11" ht="13.5" customHeight="1" x14ac:dyDescent="0.25"/>
    <row r="29" spans="2:11" ht="13.5" customHeight="1" x14ac:dyDescent="0.25"/>
    <row r="30" spans="2:11" ht="13.5" customHeight="1" x14ac:dyDescent="0.25"/>
    <row r="31" spans="2:11" ht="13.5" customHeight="1" x14ac:dyDescent="0.25"/>
    <row r="32" spans="2:11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  <row r="998" ht="13.5" customHeight="1" x14ac:dyDescent="0.25"/>
    <row r="999" ht="13.5" customHeight="1" x14ac:dyDescent="0.25"/>
  </sheetData>
  <mergeCells count="18">
    <mergeCell ref="C8:D8"/>
    <mergeCell ref="C9:D9"/>
    <mergeCell ref="C17:D17"/>
    <mergeCell ref="C18:D18"/>
    <mergeCell ref="C3:D3"/>
    <mergeCell ref="C4:D4"/>
    <mergeCell ref="C5:D5"/>
    <mergeCell ref="C6:D6"/>
    <mergeCell ref="C7:D7"/>
    <mergeCell ref="C19:D19"/>
    <mergeCell ref="C20:D20"/>
    <mergeCell ref="C10:D10"/>
    <mergeCell ref="C11:D11"/>
    <mergeCell ref="C12:D12"/>
    <mergeCell ref="C13:D13"/>
    <mergeCell ref="C14:D14"/>
    <mergeCell ref="C15:D15"/>
    <mergeCell ref="C16:D16"/>
  </mergeCells>
  <pageMargins left="0.7" right="0.7" top="0.75" bottom="0.75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  <pageSetUpPr fitToPage="1"/>
  </sheetPr>
  <dimension ref="A1:Z968"/>
  <sheetViews>
    <sheetView rightToLeft="1" tabSelected="1" topLeftCell="C1" workbookViewId="0">
      <pane ySplit="3" topLeftCell="A4" activePane="bottomLeft" state="frozen"/>
      <selection pane="bottomLeft" activeCell="F21" sqref="F21"/>
    </sheetView>
  </sheetViews>
  <sheetFormatPr defaultColWidth="12.59765625" defaultRowHeight="15" customHeight="1" x14ac:dyDescent="0.25"/>
  <cols>
    <col min="1" max="1" width="7.09765625" style="65" customWidth="1"/>
    <col min="2" max="2" width="11.09765625" style="65" customWidth="1"/>
    <col min="3" max="3" width="31.8984375" style="65" customWidth="1"/>
    <col min="4" max="4" width="9.69921875" style="65" customWidth="1"/>
    <col min="5" max="5" width="9.59765625" style="65" customWidth="1"/>
    <col min="6" max="6" width="8.8984375" style="65" customWidth="1"/>
    <col min="7" max="7" width="13.19921875" style="65" customWidth="1"/>
    <col min="8" max="8" width="8.59765625" style="65" customWidth="1"/>
    <col min="9" max="9" width="12.5" style="65" customWidth="1"/>
    <col min="10" max="10" width="17.5" style="65" customWidth="1"/>
    <col min="11" max="11" width="11.59765625" style="65" customWidth="1"/>
    <col min="12" max="12" width="13.19921875" style="65" customWidth="1"/>
    <col min="13" max="13" width="14.59765625" style="65" customWidth="1"/>
    <col min="14" max="26" width="8.59765625" style="65" customWidth="1"/>
    <col min="27" max="16384" width="12.59765625" style="65"/>
  </cols>
  <sheetData>
    <row r="1" spans="1:26" ht="13.5" customHeight="1" x14ac:dyDescent="0.3">
      <c r="A1" s="63"/>
      <c r="B1" s="63"/>
      <c r="C1" s="63"/>
      <c r="D1" s="63"/>
      <c r="E1" s="63"/>
      <c r="F1" s="64" t="s">
        <v>2</v>
      </c>
      <c r="G1" s="64" t="s">
        <v>13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</row>
    <row r="2" spans="1:26" ht="13.5" customHeigh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</row>
    <row r="3" spans="1:26" ht="17.25" customHeight="1" x14ac:dyDescent="0.35">
      <c r="A3" s="63"/>
      <c r="B3" s="64" t="s">
        <v>9</v>
      </c>
      <c r="C3" s="104" t="s">
        <v>134</v>
      </c>
      <c r="D3" s="64" t="s">
        <v>11</v>
      </c>
      <c r="E3" s="66" t="s">
        <v>67</v>
      </c>
      <c r="F3" s="67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</row>
    <row r="4" spans="1:26" ht="13.5" customHeight="1" x14ac:dyDescent="0.3">
      <c r="A4" s="63"/>
      <c r="B4" s="63"/>
      <c r="C4" s="63" t="s">
        <v>68</v>
      </c>
      <c r="D4" s="63"/>
      <c r="E4" s="63"/>
      <c r="F4" s="63"/>
      <c r="G4" s="63"/>
      <c r="H4" s="63"/>
      <c r="I4" s="63"/>
      <c r="J4" s="63"/>
      <c r="K4" s="63" t="s">
        <v>87</v>
      </c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</row>
    <row r="5" spans="1:26" ht="12.75" customHeight="1" thickBot="1" x14ac:dyDescent="0.35">
      <c r="A5" s="105" t="s">
        <v>69</v>
      </c>
      <c r="B5" s="105" t="s">
        <v>70</v>
      </c>
      <c r="C5" s="64" t="s">
        <v>46</v>
      </c>
      <c r="D5" s="89" t="s">
        <v>47</v>
      </c>
      <c r="E5" s="89" t="s">
        <v>18</v>
      </c>
      <c r="F5" s="89" t="s">
        <v>48</v>
      </c>
      <c r="G5" s="89" t="s">
        <v>22</v>
      </c>
      <c r="H5" s="63"/>
      <c r="I5" s="63"/>
      <c r="J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</row>
    <row r="6" spans="1:26" ht="12.75" customHeight="1" x14ac:dyDescent="0.3">
      <c r="A6" s="106">
        <v>1</v>
      </c>
      <c r="B6" s="107" t="s">
        <v>71</v>
      </c>
      <c r="C6" s="108" t="str">
        <f>'ארהב '!H18</f>
        <v>סה"כ עלות מתקנים בשער המפעל מארה"ב</v>
      </c>
      <c r="D6" s="107" t="s">
        <v>72</v>
      </c>
      <c r="E6" s="108"/>
      <c r="F6" s="108"/>
      <c r="G6" s="109">
        <f>'ארהב '!J18</f>
        <v>0</v>
      </c>
      <c r="H6" s="63"/>
      <c r="I6" s="63">
        <f>G6</f>
        <v>0</v>
      </c>
      <c r="J6" s="63"/>
      <c r="K6" s="63" t="s">
        <v>90</v>
      </c>
      <c r="L6" s="63">
        <f>I21</f>
        <v>116560.423236075</v>
      </c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</row>
    <row r="7" spans="1:26" ht="12.75" customHeight="1" thickBot="1" x14ac:dyDescent="0.35">
      <c r="A7" s="110">
        <v>2</v>
      </c>
      <c r="B7" s="111" t="s">
        <v>71</v>
      </c>
      <c r="C7" s="112" t="str">
        <f>'ארהב '!A19</f>
        <v>הובלה מארה"ב</v>
      </c>
      <c r="D7" s="111" t="s">
        <v>72</v>
      </c>
      <c r="E7" s="112"/>
      <c r="F7" s="112"/>
      <c r="G7" s="113">
        <f>'ארהב '!J21</f>
        <v>0</v>
      </c>
      <c r="H7" s="63"/>
      <c r="I7" s="63"/>
      <c r="J7" s="63"/>
      <c r="K7" s="63" t="s">
        <v>23</v>
      </c>
      <c r="L7" s="63">
        <f>G16+G14+G12+G10+G8+G6</f>
        <v>42947.279408249997</v>
      </c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ht="12.75" customHeight="1" x14ac:dyDescent="0.3">
      <c r="A8" s="106">
        <v>3</v>
      </c>
      <c r="B8" s="107" t="s">
        <v>62</v>
      </c>
      <c r="C8" s="108" t="str">
        <f>הולנד!H18</f>
        <v xml:space="preserve">סה"כ עלות מתקנים בשער המפעל </v>
      </c>
      <c r="D8" s="107" t="s">
        <v>72</v>
      </c>
      <c r="E8" s="108"/>
      <c r="F8" s="108"/>
      <c r="G8" s="109">
        <f>הולנד!J18</f>
        <v>0</v>
      </c>
      <c r="H8" s="63"/>
      <c r="I8" s="63">
        <f>G8</f>
        <v>0</v>
      </c>
      <c r="J8" s="63"/>
      <c r="K8" s="63" t="s">
        <v>88</v>
      </c>
      <c r="L8" s="63">
        <f>G7+G9+G11+G13+G15+G17</f>
        <v>5153.6735289899998</v>
      </c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</row>
    <row r="9" spans="1:26" ht="13.5" customHeight="1" thickBot="1" x14ac:dyDescent="0.35">
      <c r="A9" s="110">
        <v>4</v>
      </c>
      <c r="B9" s="111" t="s">
        <v>62</v>
      </c>
      <c r="C9" s="112" t="str">
        <f>הולנד!A19</f>
        <v>הובלה מהולנד</v>
      </c>
      <c r="D9" s="111" t="s">
        <v>72</v>
      </c>
      <c r="E9" s="112"/>
      <c r="F9" s="112"/>
      <c r="G9" s="113">
        <f>הולנד!J21</f>
        <v>0</v>
      </c>
      <c r="H9" s="63"/>
      <c r="I9" s="63"/>
      <c r="J9" s="63"/>
      <c r="K9" s="63" t="s">
        <v>89</v>
      </c>
      <c r="L9" s="63">
        <f>G18</f>
        <v>15783.125182531872</v>
      </c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</row>
    <row r="10" spans="1:26" ht="13.5" customHeight="1" x14ac:dyDescent="0.3">
      <c r="A10" s="106">
        <v>5</v>
      </c>
      <c r="B10" s="107" t="s">
        <v>63</v>
      </c>
      <c r="C10" s="108" t="str">
        <f>צרפת!I25</f>
        <v xml:space="preserve">סה"כ עלות מתקנים בשער המפעל </v>
      </c>
      <c r="D10" s="107" t="s">
        <v>72</v>
      </c>
      <c r="E10" s="108"/>
      <c r="F10" s="108"/>
      <c r="G10" s="109">
        <f>צרפת!J25</f>
        <v>0</v>
      </c>
      <c r="H10" s="63"/>
      <c r="I10" s="63">
        <f>G10</f>
        <v>0</v>
      </c>
      <c r="J10" s="63"/>
      <c r="K10" s="63"/>
      <c r="L10" s="63"/>
      <c r="M10" s="63"/>
      <c r="N10" s="63"/>
      <c r="O10" s="63"/>
      <c r="P10" s="63"/>
      <c r="Q10" s="63"/>
      <c r="R10" s="63"/>
      <c r="S10" s="68"/>
      <c r="T10" s="63"/>
      <c r="U10" s="63"/>
      <c r="V10" s="63"/>
      <c r="W10" s="63"/>
      <c r="X10" s="63"/>
      <c r="Y10" s="63"/>
      <c r="Z10" s="63"/>
    </row>
    <row r="11" spans="1:26" ht="13.5" customHeight="1" thickBot="1" x14ac:dyDescent="0.35">
      <c r="A11" s="110">
        <v>6</v>
      </c>
      <c r="B11" s="111" t="s">
        <v>63</v>
      </c>
      <c r="C11" s="112" t="str">
        <f>צרפת!A26</f>
        <v>הובלה מצרפת</v>
      </c>
      <c r="D11" s="111" t="s">
        <v>72</v>
      </c>
      <c r="E11" s="112"/>
      <c r="F11" s="112"/>
      <c r="G11" s="113">
        <f>צרפת!J28</f>
        <v>0</v>
      </c>
      <c r="H11" s="63"/>
      <c r="I11" s="63"/>
      <c r="J11" s="63"/>
      <c r="K11" s="63"/>
      <c r="L11" s="63">
        <f>L6-L7-L8-L9</f>
        <v>52676.345116303128</v>
      </c>
      <c r="M11" s="63"/>
      <c r="N11" s="63"/>
      <c r="O11" s="63"/>
      <c r="P11" s="63"/>
      <c r="Q11" s="63"/>
      <c r="R11" s="63"/>
      <c r="S11" s="69"/>
      <c r="T11" s="70"/>
      <c r="U11" s="63"/>
      <c r="V11" s="63"/>
      <c r="W11" s="63"/>
      <c r="X11" s="63"/>
      <c r="Y11" s="63"/>
      <c r="Z11" s="63"/>
    </row>
    <row r="12" spans="1:26" ht="13.5" customHeight="1" x14ac:dyDescent="0.3">
      <c r="A12" s="106">
        <v>7</v>
      </c>
      <c r="B12" s="107" t="s">
        <v>64</v>
      </c>
      <c r="C12" s="108" t="str">
        <f>קוריאה!H18</f>
        <v>סה"כ עלות מתקנים בשער המפעל מקוריאה</v>
      </c>
      <c r="D12" s="107" t="s">
        <v>72</v>
      </c>
      <c r="E12" s="108"/>
      <c r="F12" s="108"/>
      <c r="G12" s="109">
        <f>קוריאה!J18</f>
        <v>0</v>
      </c>
      <c r="H12" s="63"/>
      <c r="I12" s="63">
        <f>G12</f>
        <v>0</v>
      </c>
      <c r="J12" s="63"/>
      <c r="K12" s="63"/>
      <c r="L12" s="63"/>
      <c r="M12" s="63"/>
      <c r="N12" s="63"/>
      <c r="O12" s="63"/>
      <c r="P12" s="63"/>
      <c r="Q12" s="63"/>
      <c r="R12" s="63"/>
      <c r="S12" s="71"/>
      <c r="T12" s="71"/>
      <c r="U12" s="63"/>
      <c r="V12" s="63"/>
      <c r="W12" s="63"/>
      <c r="X12" s="63"/>
      <c r="Y12" s="63"/>
      <c r="Z12" s="63"/>
    </row>
    <row r="13" spans="1:26" ht="13.5" customHeight="1" thickBot="1" x14ac:dyDescent="0.35">
      <c r="A13" s="110">
        <v>8</v>
      </c>
      <c r="B13" s="111" t="s">
        <v>64</v>
      </c>
      <c r="C13" s="112" t="str">
        <f>קוריאה!A19</f>
        <v>הובלה מקוריאה</v>
      </c>
      <c r="D13" s="111" t="s">
        <v>72</v>
      </c>
      <c r="E13" s="112"/>
      <c r="F13" s="112"/>
      <c r="G13" s="113">
        <f>קוריאה!J21</f>
        <v>0</v>
      </c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71"/>
      <c r="T13" s="71"/>
      <c r="U13" s="63"/>
      <c r="V13" s="63"/>
      <c r="W13" s="63"/>
      <c r="X13" s="63"/>
      <c r="Y13" s="63"/>
      <c r="Z13" s="63"/>
    </row>
    <row r="14" spans="1:26" ht="12.75" customHeight="1" x14ac:dyDescent="0.3">
      <c r="A14" s="106">
        <v>9</v>
      </c>
      <c r="B14" s="107" t="s">
        <v>73</v>
      </c>
      <c r="C14" s="108" t="str">
        <f>'fhs '!H18</f>
        <v xml:space="preserve">סה"כ עלות מתקנים </v>
      </c>
      <c r="D14" s="107" t="s">
        <v>72</v>
      </c>
      <c r="E14" s="108"/>
      <c r="F14" s="108"/>
      <c r="G14" s="109">
        <f>'fhs '!J18</f>
        <v>0</v>
      </c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71"/>
      <c r="T14" s="71"/>
      <c r="U14" s="63"/>
      <c r="V14" s="63"/>
      <c r="W14" s="63"/>
      <c r="X14" s="63"/>
      <c r="Y14" s="63"/>
      <c r="Z14" s="63"/>
    </row>
    <row r="15" spans="1:26" ht="12.75" customHeight="1" thickBot="1" x14ac:dyDescent="0.35">
      <c r="A15" s="110">
        <v>10</v>
      </c>
      <c r="B15" s="111" t="s">
        <v>73</v>
      </c>
      <c r="C15" s="112" t="str">
        <f>'fhs '!A19</f>
        <v>הובלה מגרמניה</v>
      </c>
      <c r="D15" s="111" t="s">
        <v>72</v>
      </c>
      <c r="E15" s="112"/>
      <c r="F15" s="112"/>
      <c r="G15" s="113">
        <f>'fhs '!J21</f>
        <v>0</v>
      </c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71"/>
      <c r="T15" s="71"/>
      <c r="U15" s="63"/>
      <c r="V15" s="63"/>
      <c r="W15" s="63"/>
      <c r="X15" s="63"/>
      <c r="Y15" s="63"/>
      <c r="Z15" s="63"/>
    </row>
    <row r="16" spans="1:26" ht="12.75" customHeight="1" x14ac:dyDescent="0.3">
      <c r="A16" s="106">
        <v>11</v>
      </c>
      <c r="B16" s="107" t="s">
        <v>65</v>
      </c>
      <c r="C16" s="108" t="str">
        <f>פולין!H21</f>
        <v>סה"כ עלות מתקנים בשער המפעל פולין</v>
      </c>
      <c r="D16" s="107" t="s">
        <v>72</v>
      </c>
      <c r="E16" s="108"/>
      <c r="F16" s="108"/>
      <c r="G16" s="109">
        <f>פולין!J21</f>
        <v>42947.279408249997</v>
      </c>
      <c r="H16" s="63"/>
      <c r="I16" s="63">
        <f>G16</f>
        <v>42947.279408249997</v>
      </c>
      <c r="J16" s="63"/>
      <c r="K16" s="63"/>
      <c r="L16" s="63"/>
      <c r="M16" s="63"/>
      <c r="N16" s="63"/>
      <c r="O16" s="63"/>
      <c r="P16" s="63"/>
      <c r="Q16" s="63"/>
      <c r="R16" s="63"/>
      <c r="S16" s="71"/>
      <c r="T16" s="71"/>
      <c r="U16" s="63"/>
      <c r="V16" s="63"/>
      <c r="W16" s="63"/>
      <c r="X16" s="63"/>
      <c r="Y16" s="63"/>
      <c r="Z16" s="63"/>
    </row>
    <row r="17" spans="1:26" ht="12.75" customHeight="1" thickBot="1" x14ac:dyDescent="0.35">
      <c r="A17" s="110">
        <v>12</v>
      </c>
      <c r="B17" s="111" t="s">
        <v>65</v>
      </c>
      <c r="C17" s="112" t="str">
        <f>פולין!A22</f>
        <v>הובלת מתקנים מפולין</v>
      </c>
      <c r="D17" s="111" t="s">
        <v>72</v>
      </c>
      <c r="E17" s="112"/>
      <c r="F17" s="112"/>
      <c r="G17" s="113">
        <f>פולין!J24</f>
        <v>5153.6735289899998</v>
      </c>
      <c r="H17" s="63"/>
      <c r="I17" s="72">
        <f>SUM(I6:I16)</f>
        <v>42947.279408249997</v>
      </c>
      <c r="J17" s="73" t="s">
        <v>74</v>
      </c>
      <c r="K17" s="63"/>
      <c r="L17" s="63"/>
      <c r="M17" s="63"/>
      <c r="N17" s="63"/>
      <c r="O17" s="63"/>
      <c r="P17" s="63"/>
      <c r="Q17" s="63"/>
      <c r="R17" s="63"/>
      <c r="S17" s="71"/>
      <c r="T17" s="71"/>
      <c r="U17" s="63"/>
      <c r="V17" s="63"/>
      <c r="W17" s="63"/>
      <c r="X17" s="63"/>
      <c r="Y17" s="63"/>
      <c r="Z17" s="63"/>
    </row>
    <row r="18" spans="1:26" ht="12.75" customHeight="1" thickBot="1" x14ac:dyDescent="0.35">
      <c r="A18" s="114">
        <v>13</v>
      </c>
      <c r="B18" s="115"/>
      <c r="C18" s="116" t="s">
        <v>75</v>
      </c>
      <c r="D18" s="115" t="s">
        <v>72</v>
      </c>
      <c r="E18" s="116"/>
      <c r="F18" s="117"/>
      <c r="G18" s="118">
        <f>'התקנת הגן'!J21</f>
        <v>15783.125182531872</v>
      </c>
      <c r="H18" s="63"/>
      <c r="I18" s="73">
        <f>I21/I17</f>
        <v>2.7140350877192985</v>
      </c>
      <c r="J18" s="63" t="s">
        <v>76</v>
      </c>
      <c r="K18" s="63"/>
      <c r="L18" s="63"/>
      <c r="M18" s="63"/>
      <c r="N18" s="63"/>
      <c r="O18" s="63"/>
      <c r="P18" s="63"/>
      <c r="Q18" s="63"/>
      <c r="R18" s="63"/>
      <c r="S18" s="71"/>
      <c r="T18" s="71"/>
      <c r="U18" s="63"/>
      <c r="V18" s="63"/>
      <c r="W18" s="63"/>
      <c r="X18" s="63"/>
      <c r="Y18" s="63"/>
      <c r="Z18" s="63"/>
    </row>
    <row r="19" spans="1:26" ht="12.75" customHeight="1" x14ac:dyDescent="0.3">
      <c r="E19" s="75"/>
      <c r="F19" s="75"/>
      <c r="G19" s="76">
        <f>SUM(G6:G18)</f>
        <v>63884.078119771875</v>
      </c>
      <c r="H19" s="63"/>
      <c r="I19" s="74">
        <v>2.5</v>
      </c>
      <c r="J19" s="64" t="s">
        <v>84</v>
      </c>
      <c r="K19" s="63"/>
      <c r="L19" s="63"/>
      <c r="M19" s="63"/>
      <c r="N19" s="63"/>
      <c r="O19" s="63"/>
      <c r="P19" s="63"/>
      <c r="Q19" s="63"/>
      <c r="R19" s="63"/>
      <c r="S19" s="71"/>
      <c r="T19" s="71"/>
      <c r="U19" s="63"/>
      <c r="V19" s="63"/>
      <c r="W19" s="63"/>
      <c r="X19" s="63"/>
      <c r="Y19" s="63"/>
      <c r="Z19" s="63"/>
    </row>
    <row r="20" spans="1:26" ht="12.75" customHeight="1" x14ac:dyDescent="0.3">
      <c r="A20" s="63"/>
      <c r="B20" s="63"/>
      <c r="C20" s="75"/>
      <c r="D20" s="75"/>
      <c r="E20" s="63" t="s">
        <v>77</v>
      </c>
      <c r="F20" s="77">
        <v>0.04</v>
      </c>
      <c r="G20" s="63">
        <f>F20*G19</f>
        <v>2555.3631247908752</v>
      </c>
      <c r="H20" s="63"/>
      <c r="K20" s="63"/>
      <c r="L20" s="63"/>
      <c r="M20" s="63"/>
      <c r="N20" s="63"/>
      <c r="O20" s="63"/>
      <c r="P20" s="63"/>
      <c r="Q20" s="63"/>
      <c r="R20" s="63"/>
      <c r="S20" s="71"/>
      <c r="T20" s="71"/>
      <c r="U20" s="63"/>
      <c r="V20" s="63"/>
      <c r="W20" s="63"/>
      <c r="X20" s="63"/>
      <c r="Y20" s="63"/>
      <c r="Z20" s="63"/>
    </row>
    <row r="21" spans="1:26" ht="21" customHeight="1" x14ac:dyDescent="0.3">
      <c r="A21" s="63"/>
      <c r="B21" s="63"/>
      <c r="C21" s="63"/>
      <c r="D21" s="63"/>
      <c r="E21" s="63"/>
      <c r="F21" s="63"/>
      <c r="G21" s="63">
        <f>SUM(G19:G20)</f>
        <v>66439.441244562753</v>
      </c>
      <c r="H21" s="63">
        <f>G23+G25+G27+G29</f>
        <v>50120.98199151225</v>
      </c>
      <c r="I21" s="103">
        <f>SUM(G21:H21)</f>
        <v>116560.423236075</v>
      </c>
      <c r="J21" s="78" t="s">
        <v>78</v>
      </c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</row>
    <row r="22" spans="1:26" ht="13.5" customHeight="1" x14ac:dyDescent="0.3">
      <c r="A22" s="63"/>
      <c r="B22" s="63"/>
      <c r="C22" s="75"/>
      <c r="D22" s="63"/>
      <c r="E22" s="63"/>
      <c r="F22" s="63"/>
      <c r="G22" s="63"/>
      <c r="H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</row>
    <row r="23" spans="1:26" ht="13.5" customHeight="1" x14ac:dyDescent="0.3">
      <c r="A23" s="63"/>
      <c r="B23" s="63"/>
      <c r="C23" s="63"/>
      <c r="E23" s="63" t="s">
        <v>79</v>
      </c>
      <c r="F23" s="79">
        <v>0.16</v>
      </c>
      <c r="G23" s="80">
        <f>F23*G31</f>
        <v>18649.667717771998</v>
      </c>
      <c r="I23" s="63"/>
      <c r="J23" s="63"/>
      <c r="K23" s="63"/>
      <c r="L23" s="122" t="s">
        <v>126</v>
      </c>
      <c r="M23" s="122" t="s">
        <v>133</v>
      </c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</row>
    <row r="24" spans="1:26" ht="13.5" customHeight="1" x14ac:dyDescent="0.3">
      <c r="A24" s="63"/>
      <c r="B24" s="63"/>
      <c r="C24" s="63"/>
      <c r="E24" s="63"/>
      <c r="F24" s="63"/>
      <c r="G24" s="63"/>
      <c r="I24" s="63"/>
      <c r="J24" s="63"/>
      <c r="K24" s="63"/>
      <c r="L24" s="98" t="s">
        <v>127</v>
      </c>
      <c r="M24" s="98">
        <f>I21</f>
        <v>116560.423236075</v>
      </c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</row>
    <row r="25" spans="1:26" ht="13.5" customHeight="1" x14ac:dyDescent="0.3">
      <c r="A25" s="63"/>
      <c r="B25" s="63"/>
      <c r="C25" s="63"/>
      <c r="E25" s="63" t="s">
        <v>80</v>
      </c>
      <c r="F25" s="81">
        <v>0.02</v>
      </c>
      <c r="G25" s="80">
        <f>F25*G31</f>
        <v>2331.2084647214997</v>
      </c>
      <c r="I25" s="63"/>
      <c r="J25" s="63"/>
      <c r="K25" s="63"/>
      <c r="L25" s="98" t="s">
        <v>132</v>
      </c>
      <c r="M25" s="98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</row>
    <row r="26" spans="1:26" ht="13.5" customHeight="1" x14ac:dyDescent="0.3">
      <c r="A26" s="63"/>
      <c r="B26" s="63"/>
      <c r="C26" s="63"/>
      <c r="E26" s="63"/>
      <c r="F26" s="63"/>
      <c r="G26" s="63"/>
      <c r="I26" s="63"/>
      <c r="J26" s="63"/>
      <c r="K26" s="63"/>
      <c r="L26" s="98" t="s">
        <v>128</v>
      </c>
      <c r="M26" s="98">
        <f>G44</f>
        <v>20010</v>
      </c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</row>
    <row r="27" spans="1:26" ht="13.5" customHeight="1" x14ac:dyDescent="0.3">
      <c r="A27" s="63"/>
      <c r="B27" s="77"/>
      <c r="C27" s="63"/>
      <c r="E27" s="63" t="s">
        <v>81</v>
      </c>
      <c r="F27" s="82">
        <v>0</v>
      </c>
      <c r="G27" s="80">
        <f>F27*G31</f>
        <v>0</v>
      </c>
      <c r="I27" s="136"/>
      <c r="J27" s="63"/>
      <c r="K27" s="63"/>
      <c r="L27" s="123" t="s">
        <v>129</v>
      </c>
      <c r="M27" s="98">
        <f>(M26+M24+M25)*0.08</f>
        <v>10925.633858886</v>
      </c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</row>
    <row r="28" spans="1:26" ht="13.5" customHeight="1" x14ac:dyDescent="0.3">
      <c r="A28" s="63"/>
      <c r="B28" s="77"/>
      <c r="C28" s="63"/>
      <c r="E28" s="63"/>
      <c r="F28" s="77"/>
      <c r="G28" s="63"/>
      <c r="I28" s="63"/>
      <c r="J28" s="63"/>
      <c r="K28" s="63"/>
      <c r="L28" s="122" t="s">
        <v>22</v>
      </c>
      <c r="M28" s="122">
        <f>SUM(M24:M27)</f>
        <v>147496.057094961</v>
      </c>
      <c r="N28" s="83"/>
      <c r="O28" s="8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</row>
    <row r="29" spans="1:26" ht="13.5" customHeight="1" x14ac:dyDescent="0.3">
      <c r="A29" s="63"/>
      <c r="B29" s="77"/>
      <c r="C29" s="77"/>
      <c r="E29" s="63" t="s">
        <v>82</v>
      </c>
      <c r="F29" s="82">
        <v>0.25</v>
      </c>
      <c r="G29" s="80">
        <f>F29*G31</f>
        <v>29140.105809018747</v>
      </c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</row>
    <row r="30" spans="1:26" ht="13.5" customHeight="1" x14ac:dyDescent="0.3">
      <c r="A30" s="63"/>
      <c r="B30" s="77"/>
      <c r="C30" s="63"/>
      <c r="D30" s="63"/>
      <c r="E30" s="63"/>
      <c r="F30" s="63"/>
      <c r="G30" s="63"/>
      <c r="I30" s="136">
        <v>2.9</v>
      </c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</row>
    <row r="31" spans="1:26" ht="13.5" customHeight="1" x14ac:dyDescent="0.3">
      <c r="A31" s="63"/>
      <c r="B31" s="63"/>
      <c r="C31" s="63"/>
      <c r="D31" s="63"/>
      <c r="E31" s="63"/>
      <c r="F31" s="77">
        <f>SUM(F23:F30)</f>
        <v>0.43</v>
      </c>
      <c r="G31" s="84">
        <f>G21/(1-F31)</f>
        <v>116560.42323607499</v>
      </c>
      <c r="I31" s="63">
        <f>I30*צרפת!J7</f>
        <v>0</v>
      </c>
      <c r="J31" s="63"/>
      <c r="K31" s="63">
        <v>160000</v>
      </c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</row>
    <row r="32" spans="1:26" ht="13.5" customHeight="1" x14ac:dyDescent="0.3">
      <c r="A32" s="63"/>
      <c r="B32" s="63"/>
      <c r="C32" s="63"/>
      <c r="D32" s="63"/>
      <c r="E32" s="63"/>
      <c r="F32" s="77"/>
      <c r="G32" s="85"/>
      <c r="I32" s="63">
        <f>I$30*פולין!J12</f>
        <v>0</v>
      </c>
      <c r="J32" s="63"/>
      <c r="K32" s="130">
        <f>K31/1.18</f>
        <v>135593.22033898305</v>
      </c>
      <c r="L32" s="130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</row>
    <row r="33" spans="1:26" ht="13.5" customHeight="1" x14ac:dyDescent="0.3">
      <c r="A33" s="63"/>
      <c r="B33" s="63"/>
      <c r="C33" s="63"/>
      <c r="D33" s="63"/>
      <c r="E33" s="63"/>
      <c r="G33" s="86">
        <f>G44</f>
        <v>20010</v>
      </c>
      <c r="H33" s="85" t="s">
        <v>86</v>
      </c>
      <c r="I33" s="63">
        <f>I$30*פולין!J13</f>
        <v>0</v>
      </c>
      <c r="J33" s="63"/>
      <c r="K33" s="131"/>
      <c r="L33" s="130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</row>
    <row r="34" spans="1:26" ht="13.5" customHeight="1" x14ac:dyDescent="0.3">
      <c r="A34" s="63"/>
      <c r="B34" s="63"/>
      <c r="C34" s="63"/>
      <c r="D34" s="63"/>
      <c r="E34" s="63"/>
      <c r="F34" s="85"/>
      <c r="G34" s="85">
        <f>SUM(G31:G33)</f>
        <v>136570.42323607497</v>
      </c>
      <c r="H34" s="65" t="s">
        <v>22</v>
      </c>
      <c r="I34" s="63">
        <f>I$30*פולין!J14</f>
        <v>0</v>
      </c>
      <c r="J34" s="63"/>
      <c r="K34" s="131"/>
      <c r="L34" s="130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</row>
    <row r="35" spans="1:26" ht="13.5" customHeight="1" x14ac:dyDescent="0.3">
      <c r="A35" s="63"/>
      <c r="B35" s="63"/>
      <c r="C35" s="63"/>
      <c r="D35" s="63"/>
      <c r="E35" s="63"/>
      <c r="F35" s="77"/>
      <c r="G35" s="64"/>
      <c r="H35" s="87"/>
      <c r="I35" s="105">
        <f>SUM(I31:I34)</f>
        <v>0</v>
      </c>
      <c r="J35" s="63"/>
      <c r="K35" s="131"/>
      <c r="L35" s="130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</row>
    <row r="36" spans="1:26" ht="13.5" customHeight="1" x14ac:dyDescent="0.3">
      <c r="A36" s="63"/>
      <c r="B36" s="63"/>
      <c r="C36" s="63"/>
      <c r="D36" s="63"/>
      <c r="E36" s="63"/>
      <c r="F36" s="63"/>
      <c r="G36" s="85"/>
      <c r="H36" s="77"/>
      <c r="I36" s="140"/>
      <c r="J36" s="63"/>
      <c r="K36" s="132"/>
      <c r="L36" s="130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</row>
    <row r="37" spans="1:26" ht="13.5" customHeight="1" x14ac:dyDescent="0.3">
      <c r="A37" s="63"/>
      <c r="B37" s="63"/>
      <c r="C37" s="63"/>
      <c r="D37" s="63"/>
      <c r="E37" s="63"/>
      <c r="F37" s="63"/>
      <c r="G37" s="63"/>
      <c r="H37" s="63"/>
      <c r="I37" s="134"/>
      <c r="J37" s="63"/>
      <c r="K37" s="132"/>
      <c r="L37" s="130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</row>
    <row r="38" spans="1:26" s="97" customFormat="1" ht="13.5" customHeight="1" x14ac:dyDescent="0.3">
      <c r="A38" s="92"/>
      <c r="B38" s="92"/>
      <c r="C38" s="92"/>
      <c r="D38" s="92"/>
      <c r="E38" s="92"/>
      <c r="F38" s="92"/>
      <c r="G38" s="99"/>
      <c r="H38" s="96"/>
      <c r="I38" s="134"/>
      <c r="J38" s="63"/>
      <c r="K38" s="132"/>
      <c r="L38" s="133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</row>
    <row r="39" spans="1:26" customFormat="1" ht="13.5" customHeight="1" x14ac:dyDescent="0.3">
      <c r="A39" s="11"/>
      <c r="B39" s="11"/>
      <c r="C39" s="124" t="s">
        <v>130</v>
      </c>
      <c r="D39" s="11" t="s">
        <v>47</v>
      </c>
      <c r="E39" s="11" t="s">
        <v>18</v>
      </c>
      <c r="F39" s="11" t="s">
        <v>48</v>
      </c>
      <c r="G39" s="11" t="s">
        <v>22</v>
      </c>
      <c r="H39" s="11"/>
      <c r="I39" s="134"/>
      <c r="J39" s="63"/>
      <c r="K39" s="132"/>
      <c r="L39" s="134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customFormat="1" ht="13.5" customHeight="1" x14ac:dyDescent="0.3">
      <c r="A40" s="11"/>
      <c r="B40" s="11"/>
      <c r="C40" s="47" t="s">
        <v>136</v>
      </c>
      <c r="D40" s="47" t="s">
        <v>85</v>
      </c>
      <c r="E40" s="47">
        <v>120</v>
      </c>
      <c r="F40" s="47">
        <v>145</v>
      </c>
      <c r="G40" s="125">
        <f t="shared" ref="G40" si="0">F40*E40</f>
        <v>17400</v>
      </c>
      <c r="H40" s="11"/>
      <c r="I40" s="134"/>
      <c r="J40" s="134"/>
      <c r="K40" s="132"/>
      <c r="L40" s="134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customFormat="1" ht="13.5" customHeight="1" x14ac:dyDescent="0.3">
      <c r="A41" s="11"/>
      <c r="B41" s="11"/>
      <c r="C41" s="126"/>
      <c r="D41" s="126"/>
      <c r="E41" s="126"/>
      <c r="F41" s="126"/>
      <c r="G41" s="57"/>
      <c r="H41" s="11"/>
      <c r="I41" s="134"/>
      <c r="J41" s="134"/>
      <c r="K41" s="134"/>
      <c r="L41" s="134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customFormat="1" ht="13.5" customHeight="1" x14ac:dyDescent="0.3">
      <c r="A42" s="11"/>
      <c r="B42" s="11"/>
      <c r="C42" s="11"/>
      <c r="D42" s="11"/>
      <c r="E42" s="11"/>
      <c r="F42" s="11" t="s">
        <v>22</v>
      </c>
      <c r="G42" s="11">
        <f>SUM(G40:G41)</f>
        <v>17400</v>
      </c>
      <c r="H42" s="11"/>
      <c r="I42" s="134"/>
      <c r="J42" s="134"/>
      <c r="K42" s="134"/>
      <c r="L42" s="140"/>
      <c r="M42" s="15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customFormat="1" ht="13.5" customHeight="1" x14ac:dyDescent="0.3">
      <c r="A43" s="11"/>
      <c r="B43" s="11"/>
      <c r="C43" s="11"/>
      <c r="D43" s="11"/>
      <c r="E43" s="127" t="s">
        <v>131</v>
      </c>
      <c r="F43" s="27">
        <v>0.15</v>
      </c>
      <c r="G43" s="11">
        <f>F43*G42</f>
        <v>2610</v>
      </c>
      <c r="H43" s="11"/>
      <c r="I43" s="134"/>
      <c r="J43" s="134"/>
      <c r="K43" s="134"/>
      <c r="L43" s="134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customFormat="1" ht="13.5" customHeight="1" x14ac:dyDescent="0.3">
      <c r="A44" s="11"/>
      <c r="B44" s="11"/>
      <c r="C44" s="11"/>
      <c r="D44" s="11"/>
      <c r="E44" s="127"/>
      <c r="F44" s="11" t="s">
        <v>22</v>
      </c>
      <c r="G44" s="11">
        <f>G42+G43</f>
        <v>20010</v>
      </c>
      <c r="H44" s="11"/>
      <c r="I44" s="134"/>
      <c r="J44" s="134"/>
      <c r="K44" s="134"/>
      <c r="L44" s="134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3.5" customHeight="1" x14ac:dyDescent="0.3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130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</row>
    <row r="46" spans="1:26" ht="13.5" customHeight="1" x14ac:dyDescent="0.3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130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</row>
    <row r="47" spans="1:26" ht="13.5" customHeight="1" x14ac:dyDescent="0.3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133"/>
      <c r="M47" s="92"/>
      <c r="N47" s="92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</row>
    <row r="48" spans="1:26" ht="13.5" customHeight="1" x14ac:dyDescent="0.3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134"/>
      <c r="M48" s="11"/>
      <c r="N48" s="11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</row>
    <row r="49" spans="1:26" ht="13.5" customHeight="1" x14ac:dyDescent="0.3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134"/>
      <c r="M49" s="11"/>
      <c r="N49" s="11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</row>
    <row r="50" spans="1:26" ht="13.5" customHeight="1" x14ac:dyDescent="0.3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134"/>
      <c r="M50" s="11"/>
      <c r="N50" s="11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</row>
    <row r="51" spans="1:26" ht="27" customHeight="1" x14ac:dyDescent="0.3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141"/>
      <c r="M51" s="15"/>
      <c r="N51" s="11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</row>
    <row r="52" spans="1:26" ht="13.5" customHeight="1" x14ac:dyDescent="0.3">
      <c r="A52" s="63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</row>
    <row r="53" spans="1:26" ht="13.5" customHeight="1" x14ac:dyDescent="0.3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1:26" ht="13.5" customHeight="1" x14ac:dyDescent="0.3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13.5" customHeight="1" x14ac:dyDescent="0.3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</row>
    <row r="56" spans="1:26" ht="13.5" customHeight="1" x14ac:dyDescent="0.3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</row>
    <row r="57" spans="1:26" ht="13.5" customHeight="1" x14ac:dyDescent="0.3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</row>
    <row r="58" spans="1:26" ht="13.5" customHeight="1" x14ac:dyDescent="0.3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</row>
    <row r="59" spans="1:26" ht="13.5" customHeight="1" x14ac:dyDescent="0.3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</row>
    <row r="60" spans="1:26" ht="13.5" customHeight="1" x14ac:dyDescent="0.3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</row>
    <row r="61" spans="1:26" ht="13.5" customHeight="1" x14ac:dyDescent="0.3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</row>
    <row r="62" spans="1:26" ht="13.5" customHeight="1" x14ac:dyDescent="0.3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</row>
    <row r="63" spans="1:26" ht="13.5" customHeight="1" x14ac:dyDescent="0.3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</row>
    <row r="64" spans="1:26" ht="13.5" customHeight="1" x14ac:dyDescent="0.3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</row>
    <row r="65" spans="1:26" ht="13.5" customHeight="1" x14ac:dyDescent="0.3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</row>
    <row r="66" spans="1:26" ht="13.5" customHeight="1" x14ac:dyDescent="0.3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</row>
    <row r="67" spans="1:26" ht="13.5" customHeight="1" x14ac:dyDescent="0.3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</row>
    <row r="68" spans="1:26" ht="13.5" customHeight="1" x14ac:dyDescent="0.3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</row>
    <row r="69" spans="1:26" ht="13.5" customHeight="1" x14ac:dyDescent="0.3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</row>
    <row r="70" spans="1:26" ht="13.5" customHeight="1" x14ac:dyDescent="0.3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</row>
    <row r="71" spans="1:26" ht="13.5" customHeight="1" x14ac:dyDescent="0.3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</row>
    <row r="72" spans="1:26" ht="13.5" customHeight="1" x14ac:dyDescent="0.3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</row>
    <row r="73" spans="1:26" ht="13.5" customHeight="1" x14ac:dyDescent="0.3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</row>
    <row r="74" spans="1:26" ht="13.5" customHeight="1" x14ac:dyDescent="0.3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</row>
    <row r="75" spans="1:26" ht="13.5" customHeight="1" x14ac:dyDescent="0.3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</row>
    <row r="76" spans="1:26" ht="13.5" customHeight="1" x14ac:dyDescent="0.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</row>
    <row r="77" spans="1:26" ht="13.5" customHeight="1" x14ac:dyDescent="0.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</row>
    <row r="78" spans="1:26" ht="13.5" customHeight="1" x14ac:dyDescent="0.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</row>
    <row r="79" spans="1:26" ht="13.5" customHeight="1" x14ac:dyDescent="0.3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</row>
    <row r="80" spans="1:26" ht="13.5" customHeight="1" x14ac:dyDescent="0.3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</row>
    <row r="81" spans="1:26" ht="13.5" customHeight="1" x14ac:dyDescent="0.3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</row>
    <row r="82" spans="1:26" ht="13.5" customHeight="1" x14ac:dyDescent="0.3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 spans="1:26" ht="13.5" customHeight="1" x14ac:dyDescent="0.3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</row>
    <row r="84" spans="1:26" ht="13.5" customHeight="1" x14ac:dyDescent="0.3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</row>
    <row r="85" spans="1:26" ht="13.5" customHeight="1" x14ac:dyDescent="0.3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</row>
    <row r="86" spans="1:26" ht="13.5" customHeight="1" x14ac:dyDescent="0.3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</row>
    <row r="87" spans="1:26" ht="13.5" customHeight="1" x14ac:dyDescent="0.3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</row>
    <row r="88" spans="1:26" ht="13.5" customHeight="1" x14ac:dyDescent="0.3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</row>
    <row r="89" spans="1:26" ht="13.5" customHeight="1" x14ac:dyDescent="0.3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</row>
    <row r="90" spans="1:26" ht="13.5" customHeight="1" x14ac:dyDescent="0.3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</row>
    <row r="91" spans="1:26" ht="13.5" customHeight="1" x14ac:dyDescent="0.3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</row>
    <row r="92" spans="1:26" ht="13.5" customHeight="1" x14ac:dyDescent="0.3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</row>
    <row r="93" spans="1:26" ht="13.5" customHeight="1" x14ac:dyDescent="0.3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</row>
    <row r="94" spans="1:26" ht="13.5" customHeight="1" x14ac:dyDescent="0.3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</row>
    <row r="95" spans="1:26" ht="13.5" customHeight="1" x14ac:dyDescent="0.3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</row>
    <row r="96" spans="1:26" ht="13.5" customHeight="1" x14ac:dyDescent="0.3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</row>
    <row r="97" spans="1:26" ht="13.5" customHeight="1" x14ac:dyDescent="0.3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</row>
    <row r="98" spans="1:26" ht="13.5" customHeight="1" x14ac:dyDescent="0.3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</row>
    <row r="99" spans="1:26" ht="13.5" customHeight="1" x14ac:dyDescent="0.3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</row>
    <row r="100" spans="1:26" ht="13.5" customHeight="1" x14ac:dyDescent="0.3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</row>
    <row r="101" spans="1:26" ht="13.5" customHeight="1" x14ac:dyDescent="0.3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</row>
    <row r="102" spans="1:26" ht="13.5" customHeight="1" x14ac:dyDescent="0.3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</row>
    <row r="103" spans="1:26" ht="13.5" customHeight="1" x14ac:dyDescent="0.3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</row>
    <row r="104" spans="1:26" ht="13.5" customHeight="1" x14ac:dyDescent="0.3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</row>
    <row r="105" spans="1:26" ht="13.5" customHeight="1" x14ac:dyDescent="0.3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</row>
    <row r="106" spans="1:26" ht="13.5" customHeight="1" x14ac:dyDescent="0.3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</row>
    <row r="107" spans="1:26" ht="13.5" customHeight="1" x14ac:dyDescent="0.3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</row>
    <row r="108" spans="1:26" ht="13.5" customHeight="1" x14ac:dyDescent="0.3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</row>
    <row r="109" spans="1:26" ht="13.5" customHeight="1" x14ac:dyDescent="0.3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</row>
    <row r="110" spans="1:26" ht="13.5" customHeight="1" x14ac:dyDescent="0.3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</row>
    <row r="111" spans="1:26" ht="13.5" customHeight="1" x14ac:dyDescent="0.3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</row>
    <row r="112" spans="1:26" ht="13.5" customHeight="1" x14ac:dyDescent="0.3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</row>
    <row r="113" spans="1:26" ht="13.5" customHeight="1" x14ac:dyDescent="0.3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</row>
    <row r="114" spans="1:26" ht="13.5" customHeight="1" x14ac:dyDescent="0.3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</row>
    <row r="115" spans="1:26" ht="13.5" customHeight="1" x14ac:dyDescent="0.3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</row>
    <row r="116" spans="1:26" ht="13.5" customHeight="1" x14ac:dyDescent="0.3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</row>
    <row r="117" spans="1:26" ht="13.5" customHeight="1" x14ac:dyDescent="0.3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spans="1:26" ht="13.5" customHeight="1" x14ac:dyDescent="0.3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</row>
    <row r="119" spans="1:26" ht="13.5" customHeight="1" x14ac:dyDescent="0.3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</row>
    <row r="120" spans="1:26" ht="13.5" customHeight="1" x14ac:dyDescent="0.3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</row>
    <row r="121" spans="1:26" ht="13.5" customHeight="1" x14ac:dyDescent="0.3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</row>
    <row r="122" spans="1:26" ht="13.5" customHeight="1" x14ac:dyDescent="0.3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</row>
    <row r="123" spans="1:26" ht="13.5" customHeight="1" x14ac:dyDescent="0.3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</row>
    <row r="124" spans="1:26" ht="13.5" customHeight="1" x14ac:dyDescent="0.3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</row>
    <row r="125" spans="1:26" ht="13.5" customHeight="1" x14ac:dyDescent="0.3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</row>
    <row r="126" spans="1:26" ht="13.5" customHeight="1" x14ac:dyDescent="0.3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</row>
    <row r="127" spans="1:26" ht="13.5" customHeight="1" x14ac:dyDescent="0.3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</row>
    <row r="128" spans="1:26" ht="13.5" customHeight="1" x14ac:dyDescent="0.3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spans="1:26" ht="13.5" customHeight="1" x14ac:dyDescent="0.3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</row>
    <row r="130" spans="1:26" ht="13.5" customHeight="1" x14ac:dyDescent="0.3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</row>
    <row r="131" spans="1:26" ht="13.5" customHeight="1" x14ac:dyDescent="0.3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spans="1:26" ht="13.5" customHeight="1" x14ac:dyDescent="0.3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</row>
    <row r="133" spans="1:26" ht="13.5" customHeight="1" x14ac:dyDescent="0.3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spans="1:26" ht="13.5" customHeight="1" x14ac:dyDescent="0.3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</row>
    <row r="135" spans="1:26" ht="13.5" customHeight="1" x14ac:dyDescent="0.3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</row>
    <row r="136" spans="1:26" ht="13.5" customHeight="1" x14ac:dyDescent="0.3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</row>
    <row r="137" spans="1:26" ht="13.5" customHeight="1" x14ac:dyDescent="0.3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</row>
    <row r="138" spans="1:26" ht="13.5" customHeight="1" x14ac:dyDescent="0.3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</row>
    <row r="139" spans="1:26" ht="13.5" customHeight="1" x14ac:dyDescent="0.3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</row>
    <row r="140" spans="1:26" ht="13.5" customHeight="1" x14ac:dyDescent="0.3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</row>
    <row r="141" spans="1:26" ht="13.5" customHeight="1" x14ac:dyDescent="0.3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</row>
    <row r="142" spans="1:26" ht="13.5" customHeight="1" x14ac:dyDescent="0.3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</row>
    <row r="143" spans="1:26" ht="13.5" customHeight="1" x14ac:dyDescent="0.3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</row>
    <row r="144" spans="1:26" ht="13.5" customHeight="1" x14ac:dyDescent="0.3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</row>
    <row r="145" spans="1:26" ht="13.5" customHeight="1" x14ac:dyDescent="0.3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</row>
    <row r="146" spans="1:26" ht="13.5" customHeight="1" x14ac:dyDescent="0.3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</row>
    <row r="147" spans="1:26" ht="13.5" customHeight="1" x14ac:dyDescent="0.3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</row>
    <row r="148" spans="1:26" ht="13.5" customHeight="1" x14ac:dyDescent="0.3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</row>
    <row r="149" spans="1:26" ht="13.5" customHeight="1" x14ac:dyDescent="0.3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</row>
    <row r="150" spans="1:26" ht="13.5" customHeight="1" x14ac:dyDescent="0.3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</row>
    <row r="151" spans="1:26" ht="13.5" customHeight="1" x14ac:dyDescent="0.3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</row>
    <row r="152" spans="1:26" ht="13.5" customHeight="1" x14ac:dyDescent="0.3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</row>
    <row r="153" spans="1:26" ht="13.5" customHeight="1" x14ac:dyDescent="0.3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</row>
    <row r="154" spans="1:26" ht="13.5" customHeight="1" x14ac:dyDescent="0.3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</row>
    <row r="155" spans="1:26" ht="13.5" customHeight="1" x14ac:dyDescent="0.3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</row>
    <row r="156" spans="1:26" ht="13.5" customHeight="1" x14ac:dyDescent="0.3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</row>
    <row r="157" spans="1:26" ht="13.5" customHeight="1" x14ac:dyDescent="0.3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</row>
    <row r="158" spans="1:26" ht="13.5" customHeight="1" x14ac:dyDescent="0.3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</row>
    <row r="159" spans="1:26" ht="13.5" customHeight="1" x14ac:dyDescent="0.3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</row>
    <row r="160" spans="1:26" ht="13.5" customHeight="1" x14ac:dyDescent="0.3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</row>
    <row r="161" spans="1:26" ht="13.5" customHeight="1" x14ac:dyDescent="0.3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</row>
    <row r="162" spans="1:26" ht="13.5" customHeight="1" x14ac:dyDescent="0.3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</row>
    <row r="163" spans="1:26" ht="13.5" customHeight="1" x14ac:dyDescent="0.3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</row>
    <row r="164" spans="1:26" ht="13.5" customHeight="1" x14ac:dyDescent="0.3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</row>
    <row r="165" spans="1:26" ht="13.5" customHeight="1" x14ac:dyDescent="0.3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</row>
    <row r="166" spans="1:26" ht="13.5" customHeight="1" x14ac:dyDescent="0.3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</row>
    <row r="167" spans="1:26" ht="13.5" customHeight="1" x14ac:dyDescent="0.3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</row>
    <row r="168" spans="1:26" ht="13.5" customHeight="1" x14ac:dyDescent="0.3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</row>
    <row r="169" spans="1:26" ht="13.5" customHeight="1" x14ac:dyDescent="0.3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</row>
    <row r="170" spans="1:26" ht="13.5" customHeight="1" x14ac:dyDescent="0.3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</row>
    <row r="171" spans="1:26" ht="13.5" customHeight="1" x14ac:dyDescent="0.3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</row>
    <row r="172" spans="1:26" ht="13.5" customHeight="1" x14ac:dyDescent="0.3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</row>
    <row r="173" spans="1:26" ht="13.5" customHeight="1" x14ac:dyDescent="0.3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</row>
    <row r="174" spans="1:26" ht="13.5" customHeight="1" x14ac:dyDescent="0.3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</row>
    <row r="175" spans="1:26" ht="13.5" customHeight="1" x14ac:dyDescent="0.3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</row>
    <row r="176" spans="1:26" ht="13.5" customHeight="1" x14ac:dyDescent="0.3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</row>
    <row r="177" spans="1:26" ht="13.5" customHeight="1" x14ac:dyDescent="0.3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</row>
    <row r="178" spans="1:26" ht="13.5" customHeight="1" x14ac:dyDescent="0.3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</row>
    <row r="179" spans="1:26" ht="13.5" customHeight="1" x14ac:dyDescent="0.3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</row>
    <row r="180" spans="1:26" ht="13.5" customHeight="1" x14ac:dyDescent="0.3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</row>
    <row r="181" spans="1:26" ht="13.5" customHeight="1" x14ac:dyDescent="0.3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</row>
    <row r="182" spans="1:26" ht="13.5" customHeight="1" x14ac:dyDescent="0.3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</row>
    <row r="183" spans="1:26" ht="13.5" customHeight="1" x14ac:dyDescent="0.3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</row>
    <row r="184" spans="1:26" ht="13.5" customHeight="1" x14ac:dyDescent="0.3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</row>
    <row r="185" spans="1:26" ht="13.5" customHeight="1" x14ac:dyDescent="0.3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</row>
    <row r="186" spans="1:26" ht="13.5" customHeight="1" x14ac:dyDescent="0.3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</row>
    <row r="187" spans="1:26" ht="13.5" customHeight="1" x14ac:dyDescent="0.3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</row>
    <row r="188" spans="1:26" ht="13.5" customHeight="1" x14ac:dyDescent="0.3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</row>
    <row r="189" spans="1:26" ht="13.5" customHeight="1" x14ac:dyDescent="0.3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</row>
    <row r="190" spans="1:26" ht="13.5" customHeight="1" x14ac:dyDescent="0.3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</row>
    <row r="191" spans="1:26" ht="13.5" customHeight="1" x14ac:dyDescent="0.3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</row>
    <row r="192" spans="1:26" ht="13.5" customHeight="1" x14ac:dyDescent="0.3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</row>
    <row r="193" spans="1:26" ht="13.5" customHeight="1" x14ac:dyDescent="0.3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</row>
    <row r="194" spans="1:26" ht="13.5" customHeight="1" x14ac:dyDescent="0.3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</row>
    <row r="195" spans="1:26" ht="13.5" customHeight="1" x14ac:dyDescent="0.3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</row>
    <row r="196" spans="1:26" ht="13.5" customHeight="1" x14ac:dyDescent="0.3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</row>
    <row r="197" spans="1:26" ht="13.5" customHeight="1" x14ac:dyDescent="0.3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</row>
    <row r="198" spans="1:26" ht="13.5" customHeight="1" x14ac:dyDescent="0.3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</row>
    <row r="199" spans="1:26" ht="13.5" customHeight="1" x14ac:dyDescent="0.3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</row>
    <row r="200" spans="1:26" ht="13.5" customHeight="1" x14ac:dyDescent="0.3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</row>
    <row r="201" spans="1:26" ht="13.5" customHeight="1" x14ac:dyDescent="0.3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</row>
    <row r="202" spans="1:26" ht="13.5" customHeight="1" x14ac:dyDescent="0.3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</row>
    <row r="203" spans="1:26" ht="13.5" customHeight="1" x14ac:dyDescent="0.3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</row>
    <row r="204" spans="1:26" ht="13.5" customHeight="1" x14ac:dyDescent="0.3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</row>
    <row r="205" spans="1:26" ht="13.5" customHeight="1" x14ac:dyDescent="0.3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</row>
    <row r="206" spans="1:26" ht="13.5" customHeight="1" x14ac:dyDescent="0.3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</row>
    <row r="207" spans="1:26" ht="13.5" customHeight="1" x14ac:dyDescent="0.3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</row>
    <row r="208" spans="1:26" ht="13.5" customHeight="1" x14ac:dyDescent="0.3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</row>
    <row r="209" spans="1:26" ht="13.5" customHeight="1" x14ac:dyDescent="0.3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</row>
    <row r="210" spans="1:26" ht="13.5" customHeight="1" x14ac:dyDescent="0.3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</row>
    <row r="211" spans="1:26" ht="13.5" customHeight="1" x14ac:dyDescent="0.3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</row>
    <row r="212" spans="1:26" ht="13.5" customHeight="1" x14ac:dyDescent="0.3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</row>
    <row r="213" spans="1:26" ht="13.5" customHeight="1" x14ac:dyDescent="0.3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</row>
    <row r="214" spans="1:26" ht="13.5" customHeight="1" x14ac:dyDescent="0.3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</row>
    <row r="215" spans="1:26" ht="13.5" customHeight="1" x14ac:dyDescent="0.3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</row>
    <row r="216" spans="1:26" ht="13.5" customHeight="1" x14ac:dyDescent="0.3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</row>
    <row r="217" spans="1:26" ht="13.5" customHeight="1" x14ac:dyDescent="0.3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</row>
    <row r="218" spans="1:26" ht="13.5" customHeight="1" x14ac:dyDescent="0.3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</row>
    <row r="219" spans="1:26" ht="13.5" customHeight="1" x14ac:dyDescent="0.3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</row>
    <row r="220" spans="1:26" ht="13.5" customHeight="1" x14ac:dyDescent="0.3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</row>
    <row r="221" spans="1:26" ht="13.5" customHeight="1" x14ac:dyDescent="0.3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</row>
    <row r="222" spans="1:26" ht="13.5" customHeight="1" x14ac:dyDescent="0.3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</row>
    <row r="223" spans="1:26" ht="13.5" customHeight="1" x14ac:dyDescent="0.3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</row>
    <row r="224" spans="1:26" ht="13.5" customHeight="1" x14ac:dyDescent="0.3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</row>
    <row r="225" spans="1:26" ht="13.5" customHeight="1" x14ac:dyDescent="0.3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</row>
    <row r="226" spans="1:26" ht="13.5" customHeight="1" x14ac:dyDescent="0.3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</row>
    <row r="227" spans="1:26" ht="13.5" customHeight="1" x14ac:dyDescent="0.3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</row>
    <row r="228" spans="1:26" ht="13.5" customHeight="1" x14ac:dyDescent="0.3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</row>
    <row r="229" spans="1:26" ht="13.5" customHeight="1" x14ac:dyDescent="0.3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</row>
    <row r="230" spans="1:26" ht="13.5" customHeight="1" x14ac:dyDescent="0.3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</row>
    <row r="231" spans="1:26" ht="13.5" customHeight="1" x14ac:dyDescent="0.3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</row>
    <row r="232" spans="1:26" ht="13.5" customHeight="1" x14ac:dyDescent="0.3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</row>
    <row r="233" spans="1:26" ht="13.5" customHeight="1" x14ac:dyDescent="0.3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</row>
    <row r="234" spans="1:26" ht="13.5" customHeight="1" x14ac:dyDescent="0.3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</row>
    <row r="235" spans="1:26" ht="13.5" customHeight="1" x14ac:dyDescent="0.3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</row>
    <row r="236" spans="1:26" ht="13.5" customHeight="1" x14ac:dyDescent="0.3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</row>
    <row r="237" spans="1:26" ht="13.5" customHeight="1" x14ac:dyDescent="0.3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</row>
    <row r="238" spans="1:26" ht="13.5" customHeight="1" x14ac:dyDescent="0.3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</row>
    <row r="239" spans="1:26" ht="13.5" customHeight="1" x14ac:dyDescent="0.3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</row>
    <row r="240" spans="1:26" ht="13.5" customHeight="1" x14ac:dyDescent="0.3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</row>
    <row r="241" spans="1:26" ht="13.5" customHeight="1" x14ac:dyDescent="0.3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</row>
    <row r="242" spans="1:26" ht="13.5" customHeight="1" x14ac:dyDescent="0.3">
      <c r="A242" s="63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</row>
    <row r="243" spans="1:26" ht="13.5" customHeight="1" x14ac:dyDescent="0.3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</row>
    <row r="244" spans="1:26" ht="13.5" customHeight="1" x14ac:dyDescent="0.3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</row>
    <row r="245" spans="1:26" ht="13.5" customHeight="1" x14ac:dyDescent="0.3">
      <c r="A245" s="63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</row>
    <row r="246" spans="1:26" ht="13.5" customHeight="1" x14ac:dyDescent="0.3">
      <c r="A246" s="63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</row>
    <row r="247" spans="1:26" ht="13.5" customHeight="1" x14ac:dyDescent="0.3">
      <c r="A247" s="63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</row>
    <row r="248" spans="1:26" ht="13.5" customHeight="1" x14ac:dyDescent="0.3">
      <c r="A248" s="63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</row>
    <row r="249" spans="1:26" ht="13.5" customHeight="1" x14ac:dyDescent="0.3">
      <c r="A249" s="63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</row>
    <row r="250" spans="1:26" ht="13.5" customHeight="1" x14ac:dyDescent="0.3">
      <c r="A250" s="63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</row>
    <row r="251" spans="1:26" ht="13.5" customHeight="1" x14ac:dyDescent="0.3">
      <c r="A251" s="63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</row>
    <row r="252" spans="1:26" ht="13.5" customHeight="1" x14ac:dyDescent="0.3">
      <c r="A252" s="63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</row>
    <row r="253" spans="1:26" ht="13.5" customHeight="1" x14ac:dyDescent="0.3">
      <c r="A253" s="63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</row>
    <row r="254" spans="1:26" ht="13.5" customHeight="1" x14ac:dyDescent="0.3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</row>
    <row r="255" spans="1:26" ht="13.5" customHeight="1" x14ac:dyDescent="0.3">
      <c r="A255" s="63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</row>
    <row r="256" spans="1:26" ht="13.5" customHeight="1" x14ac:dyDescent="0.3">
      <c r="A256" s="63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</row>
    <row r="257" spans="1:26" ht="13.5" customHeight="1" x14ac:dyDescent="0.3">
      <c r="A257" s="63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</row>
    <row r="258" spans="1:26" ht="13.5" customHeight="1" x14ac:dyDescent="0.3">
      <c r="A258" s="63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</row>
    <row r="259" spans="1:26" ht="13.5" customHeight="1" x14ac:dyDescent="0.3">
      <c r="A259" s="63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</row>
    <row r="260" spans="1:26" ht="13.5" customHeight="1" x14ac:dyDescent="0.3">
      <c r="A260" s="63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</row>
    <row r="261" spans="1:26" ht="13.5" customHeight="1" x14ac:dyDescent="0.3">
      <c r="A261" s="63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</row>
    <row r="262" spans="1:26" ht="13.5" customHeight="1" x14ac:dyDescent="0.3">
      <c r="A262" s="63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</row>
    <row r="263" spans="1:26" ht="13.5" customHeight="1" x14ac:dyDescent="0.3">
      <c r="A263" s="63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</row>
    <row r="264" spans="1:26" ht="13.5" customHeight="1" x14ac:dyDescent="0.3">
      <c r="A264" s="63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</row>
    <row r="265" spans="1:26" ht="13.5" customHeight="1" x14ac:dyDescent="0.3">
      <c r="A265" s="63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</row>
    <row r="266" spans="1:26" ht="13.5" customHeight="1" x14ac:dyDescent="0.3">
      <c r="A266" s="63"/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</row>
    <row r="267" spans="1:26" ht="13.5" customHeight="1" x14ac:dyDescent="0.3">
      <c r="A267" s="63"/>
      <c r="B267" s="63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</row>
    <row r="268" spans="1:26" ht="13.5" customHeight="1" x14ac:dyDescent="0.3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</row>
    <row r="269" spans="1:26" ht="13.5" customHeight="1" x14ac:dyDescent="0.3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</row>
    <row r="270" spans="1:26" ht="13.5" customHeight="1" x14ac:dyDescent="0.3">
      <c r="A270" s="63"/>
      <c r="B270" s="63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</row>
    <row r="271" spans="1:26" ht="13.5" customHeight="1" x14ac:dyDescent="0.3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</row>
    <row r="272" spans="1:26" ht="13.5" customHeight="1" x14ac:dyDescent="0.3">
      <c r="A272" s="63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</row>
    <row r="273" spans="1:26" ht="13.5" customHeight="1" x14ac:dyDescent="0.3">
      <c r="A273" s="63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</row>
    <row r="274" spans="1:26" ht="13.5" customHeight="1" x14ac:dyDescent="0.3">
      <c r="A274" s="63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</row>
    <row r="275" spans="1:26" ht="13.5" customHeight="1" x14ac:dyDescent="0.3">
      <c r="A275" s="63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</row>
    <row r="276" spans="1:26" ht="13.5" customHeight="1" x14ac:dyDescent="0.3">
      <c r="A276" s="63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</row>
    <row r="277" spans="1:26" ht="13.5" customHeight="1" x14ac:dyDescent="0.3">
      <c r="A277" s="63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</row>
    <row r="278" spans="1:26" ht="13.5" customHeight="1" x14ac:dyDescent="0.3">
      <c r="A278" s="63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</row>
    <row r="279" spans="1:26" ht="13.5" customHeight="1" x14ac:dyDescent="0.3">
      <c r="A279" s="63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</row>
    <row r="280" spans="1:26" ht="13.5" customHeight="1" x14ac:dyDescent="0.3">
      <c r="A280" s="63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</row>
    <row r="281" spans="1:26" ht="13.5" customHeight="1" x14ac:dyDescent="0.3">
      <c r="A281" s="63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</row>
    <row r="282" spans="1:26" ht="13.5" customHeight="1" x14ac:dyDescent="0.3">
      <c r="A282" s="63"/>
      <c r="B282" s="63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</row>
    <row r="283" spans="1:26" ht="13.5" customHeight="1" x14ac:dyDescent="0.3">
      <c r="A283" s="63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</row>
    <row r="284" spans="1:26" ht="13.5" customHeight="1" x14ac:dyDescent="0.3">
      <c r="A284" s="63"/>
      <c r="B284" s="63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</row>
    <row r="285" spans="1:26" ht="13.5" customHeight="1" x14ac:dyDescent="0.3">
      <c r="A285" s="63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</row>
    <row r="286" spans="1:26" ht="13.5" customHeight="1" x14ac:dyDescent="0.3">
      <c r="A286" s="63"/>
      <c r="B286" s="63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</row>
    <row r="287" spans="1:26" ht="13.5" customHeight="1" x14ac:dyDescent="0.3">
      <c r="A287" s="63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</row>
    <row r="288" spans="1:26" ht="13.5" customHeight="1" x14ac:dyDescent="0.3">
      <c r="A288" s="63"/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spans="1:26" ht="13.5" customHeight="1" x14ac:dyDescent="0.3">
      <c r="A289" s="63"/>
      <c r="B289" s="63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</row>
    <row r="290" spans="1:26" ht="13.5" customHeight="1" x14ac:dyDescent="0.3">
      <c r="A290" s="63"/>
      <c r="B290" s="63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</row>
    <row r="291" spans="1:26" ht="13.5" customHeight="1" x14ac:dyDescent="0.3">
      <c r="A291" s="63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</row>
    <row r="292" spans="1:26" ht="13.5" customHeight="1" x14ac:dyDescent="0.3">
      <c r="A292" s="63"/>
      <c r="B292" s="63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</row>
    <row r="293" spans="1:26" ht="13.5" customHeight="1" x14ac:dyDescent="0.3">
      <c r="A293" s="63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</row>
    <row r="294" spans="1:26" ht="13.5" customHeight="1" x14ac:dyDescent="0.3">
      <c r="A294" s="63"/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</row>
    <row r="295" spans="1:26" ht="13.5" customHeight="1" x14ac:dyDescent="0.3">
      <c r="A295" s="63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</row>
    <row r="296" spans="1:26" ht="13.5" customHeight="1" x14ac:dyDescent="0.3">
      <c r="A296" s="63"/>
      <c r="B296" s="63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</row>
    <row r="297" spans="1:26" ht="13.5" customHeight="1" x14ac:dyDescent="0.3">
      <c r="A297" s="63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</row>
    <row r="298" spans="1:26" ht="13.5" customHeight="1" x14ac:dyDescent="0.3">
      <c r="A298" s="63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</row>
    <row r="299" spans="1:26" ht="13.5" customHeight="1" x14ac:dyDescent="0.3">
      <c r="A299" s="63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</row>
    <row r="300" spans="1:26" ht="13.5" customHeight="1" x14ac:dyDescent="0.3">
      <c r="A300" s="63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</row>
    <row r="301" spans="1:26" ht="13.5" customHeight="1" x14ac:dyDescent="0.3">
      <c r="A301" s="63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</row>
    <row r="302" spans="1:26" ht="13.5" customHeight="1" x14ac:dyDescent="0.3">
      <c r="A302" s="63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</row>
    <row r="303" spans="1:26" ht="13.5" customHeight="1" x14ac:dyDescent="0.3">
      <c r="A303" s="63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</row>
    <row r="304" spans="1:26" ht="13.5" customHeight="1" x14ac:dyDescent="0.3">
      <c r="A304" s="63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spans="1:26" ht="13.5" customHeight="1" x14ac:dyDescent="0.3">
      <c r="A305" s="63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</row>
    <row r="306" spans="1:26" ht="13.5" customHeight="1" x14ac:dyDescent="0.3">
      <c r="A306" s="63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</row>
    <row r="307" spans="1:26" ht="13.5" customHeight="1" x14ac:dyDescent="0.3">
      <c r="A307" s="63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</row>
    <row r="308" spans="1:26" ht="13.5" customHeight="1" x14ac:dyDescent="0.3">
      <c r="A308" s="63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</row>
    <row r="309" spans="1:26" ht="13.5" customHeight="1" x14ac:dyDescent="0.3">
      <c r="A309" s="63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</row>
    <row r="310" spans="1:26" ht="13.5" customHeight="1" x14ac:dyDescent="0.3">
      <c r="A310" s="63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spans="1:26" ht="13.5" customHeight="1" x14ac:dyDescent="0.3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</row>
    <row r="312" spans="1:26" ht="13.5" customHeight="1" x14ac:dyDescent="0.3">
      <c r="A312" s="63"/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</row>
    <row r="313" spans="1:26" ht="13.5" customHeight="1" x14ac:dyDescent="0.3">
      <c r="A313" s="63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</row>
    <row r="314" spans="1:26" ht="13.5" customHeight="1" x14ac:dyDescent="0.3">
      <c r="A314" s="63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</row>
    <row r="315" spans="1:26" ht="13.5" customHeight="1" x14ac:dyDescent="0.3">
      <c r="A315" s="63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</row>
    <row r="316" spans="1:26" ht="13.5" customHeight="1" x14ac:dyDescent="0.3">
      <c r="A316" s="63"/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</row>
    <row r="317" spans="1:26" ht="13.5" customHeight="1" x14ac:dyDescent="0.3">
      <c r="A317" s="63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</row>
    <row r="318" spans="1:26" ht="13.5" customHeight="1" x14ac:dyDescent="0.3">
      <c r="A318" s="63"/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</row>
    <row r="319" spans="1:26" ht="13.5" customHeight="1" x14ac:dyDescent="0.3">
      <c r="A319" s="63"/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spans="1:26" ht="13.5" customHeight="1" x14ac:dyDescent="0.3">
      <c r="A320" s="63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spans="1:26" ht="13.5" customHeight="1" x14ac:dyDescent="0.3">
      <c r="A321" s="63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</row>
    <row r="322" spans="1:26" ht="13.5" customHeight="1" x14ac:dyDescent="0.3">
      <c r="A322" s="63"/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</row>
    <row r="323" spans="1:26" ht="13.5" customHeight="1" x14ac:dyDescent="0.3">
      <c r="A323" s="63"/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  <row r="324" spans="1:26" ht="13.5" customHeight="1" x14ac:dyDescent="0.3">
      <c r="A324" s="63"/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</row>
    <row r="325" spans="1:26" ht="13.5" customHeight="1" x14ac:dyDescent="0.3">
      <c r="A325" s="63"/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</row>
    <row r="326" spans="1:26" ht="13.5" customHeight="1" x14ac:dyDescent="0.3">
      <c r="A326" s="63"/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</row>
    <row r="327" spans="1:26" ht="13.5" customHeight="1" x14ac:dyDescent="0.3">
      <c r="A327" s="63"/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</row>
    <row r="328" spans="1:26" ht="13.5" customHeight="1" x14ac:dyDescent="0.3">
      <c r="A328" s="63"/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</row>
    <row r="329" spans="1:26" ht="13.5" customHeight="1" x14ac:dyDescent="0.3">
      <c r="A329" s="63"/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</row>
    <row r="330" spans="1:26" ht="13.5" customHeight="1" x14ac:dyDescent="0.3">
      <c r="A330" s="63"/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</row>
    <row r="331" spans="1:26" ht="13.5" customHeight="1" x14ac:dyDescent="0.3">
      <c r="A331" s="63"/>
      <c r="B331" s="63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</row>
    <row r="332" spans="1:26" ht="13.5" customHeight="1" x14ac:dyDescent="0.3">
      <c r="A332" s="63"/>
      <c r="B332" s="63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</row>
    <row r="333" spans="1:26" ht="13.5" customHeight="1" x14ac:dyDescent="0.3">
      <c r="A333" s="63"/>
      <c r="B333" s="63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</row>
    <row r="334" spans="1:26" ht="13.5" customHeight="1" x14ac:dyDescent="0.3">
      <c r="A334" s="63"/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</row>
    <row r="335" spans="1:26" ht="13.5" customHeight="1" x14ac:dyDescent="0.3">
      <c r="A335" s="63"/>
      <c r="B335" s="63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</row>
    <row r="336" spans="1:26" ht="13.5" customHeight="1" x14ac:dyDescent="0.3">
      <c r="A336" s="63"/>
      <c r="B336" s="63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</row>
    <row r="337" spans="1:26" ht="13.5" customHeight="1" x14ac:dyDescent="0.3">
      <c r="A337" s="63"/>
      <c r="B337" s="63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</row>
    <row r="338" spans="1:26" ht="13.5" customHeight="1" x14ac:dyDescent="0.3">
      <c r="A338" s="63"/>
      <c r="B338" s="63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</row>
    <row r="339" spans="1:26" ht="13.5" customHeight="1" x14ac:dyDescent="0.3">
      <c r="A339" s="63"/>
      <c r="B339" s="63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</row>
    <row r="340" spans="1:26" ht="13.5" customHeight="1" x14ac:dyDescent="0.3">
      <c r="A340" s="63"/>
      <c r="B340" s="63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</row>
    <row r="341" spans="1:26" ht="13.5" customHeight="1" x14ac:dyDescent="0.3">
      <c r="A341" s="63"/>
      <c r="B341" s="63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</row>
    <row r="342" spans="1:26" ht="13.5" customHeight="1" x14ac:dyDescent="0.3">
      <c r="A342" s="63"/>
      <c r="B342" s="63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</row>
    <row r="343" spans="1:26" ht="13.5" customHeight="1" x14ac:dyDescent="0.3">
      <c r="A343" s="63"/>
      <c r="B343" s="63"/>
      <c r="C343" s="63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</row>
    <row r="344" spans="1:26" ht="13.5" customHeight="1" x14ac:dyDescent="0.3">
      <c r="A344" s="63"/>
      <c r="B344" s="63"/>
      <c r="C344" s="63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</row>
    <row r="345" spans="1:26" ht="13.5" customHeight="1" x14ac:dyDescent="0.3">
      <c r="A345" s="63"/>
      <c r="B345" s="63"/>
      <c r="C345" s="63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</row>
    <row r="346" spans="1:26" ht="13.5" customHeight="1" x14ac:dyDescent="0.3">
      <c r="A346" s="63"/>
      <c r="B346" s="63"/>
      <c r="C346" s="63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</row>
    <row r="347" spans="1:26" ht="13.5" customHeight="1" x14ac:dyDescent="0.3">
      <c r="A347" s="63"/>
      <c r="B347" s="63"/>
      <c r="C347" s="63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</row>
    <row r="348" spans="1:26" ht="13.5" customHeight="1" x14ac:dyDescent="0.3">
      <c r="A348" s="63"/>
      <c r="B348" s="63"/>
      <c r="C348" s="63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</row>
    <row r="349" spans="1:26" ht="13.5" customHeight="1" x14ac:dyDescent="0.3">
      <c r="A349" s="63"/>
      <c r="B349" s="63"/>
      <c r="C349" s="63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</row>
    <row r="350" spans="1:26" ht="13.5" customHeight="1" x14ac:dyDescent="0.3">
      <c r="A350" s="63"/>
      <c r="B350" s="63"/>
      <c r="C350" s="63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</row>
    <row r="351" spans="1:26" ht="13.5" customHeight="1" x14ac:dyDescent="0.3">
      <c r="A351" s="63"/>
      <c r="B351" s="63"/>
      <c r="C351" s="63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</row>
    <row r="352" spans="1:26" ht="13.5" customHeight="1" x14ac:dyDescent="0.3">
      <c r="A352" s="63"/>
      <c r="B352" s="63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</row>
    <row r="353" spans="1:26" ht="13.5" customHeight="1" x14ac:dyDescent="0.3">
      <c r="A353" s="63"/>
      <c r="B353" s="63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</row>
    <row r="354" spans="1:26" ht="13.5" customHeight="1" x14ac:dyDescent="0.3">
      <c r="A354" s="63"/>
      <c r="B354" s="63"/>
      <c r="C354" s="63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</row>
    <row r="355" spans="1:26" ht="13.5" customHeight="1" x14ac:dyDescent="0.3">
      <c r="A355" s="63"/>
      <c r="B355" s="63"/>
      <c r="C355" s="63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</row>
    <row r="356" spans="1:26" ht="13.5" customHeight="1" x14ac:dyDescent="0.3">
      <c r="A356" s="63"/>
      <c r="B356" s="63"/>
      <c r="C356" s="63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</row>
    <row r="357" spans="1:26" ht="13.5" customHeight="1" x14ac:dyDescent="0.3">
      <c r="A357" s="63"/>
      <c r="B357" s="63"/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</row>
    <row r="358" spans="1:26" ht="13.5" customHeight="1" x14ac:dyDescent="0.3">
      <c r="A358" s="63"/>
      <c r="B358" s="63"/>
      <c r="C358" s="63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</row>
    <row r="359" spans="1:26" ht="13.5" customHeight="1" x14ac:dyDescent="0.3">
      <c r="A359" s="63"/>
      <c r="B359" s="63"/>
      <c r="C359" s="63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</row>
    <row r="360" spans="1:26" ht="13.5" customHeight="1" x14ac:dyDescent="0.3">
      <c r="A360" s="63"/>
      <c r="B360" s="63"/>
      <c r="C360" s="63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</row>
    <row r="361" spans="1:26" ht="13.5" customHeight="1" x14ac:dyDescent="0.3">
      <c r="A361" s="63"/>
      <c r="B361" s="63"/>
      <c r="C361" s="63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</row>
    <row r="362" spans="1:26" ht="13.5" customHeight="1" x14ac:dyDescent="0.3">
      <c r="A362" s="63"/>
      <c r="B362" s="63"/>
      <c r="C362" s="63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</row>
    <row r="363" spans="1:26" ht="13.5" customHeight="1" x14ac:dyDescent="0.3">
      <c r="A363" s="63"/>
      <c r="B363" s="63"/>
      <c r="C363" s="63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</row>
    <row r="364" spans="1:26" ht="13.5" customHeight="1" x14ac:dyDescent="0.3">
      <c r="A364" s="63"/>
      <c r="B364" s="63"/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</row>
    <row r="365" spans="1:26" ht="13.5" customHeight="1" x14ac:dyDescent="0.3">
      <c r="A365" s="63"/>
      <c r="B365" s="63"/>
      <c r="C365" s="63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</row>
    <row r="366" spans="1:26" ht="13.5" customHeight="1" x14ac:dyDescent="0.3">
      <c r="A366" s="63"/>
      <c r="B366" s="63"/>
      <c r="C366" s="63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</row>
    <row r="367" spans="1:26" ht="13.5" customHeight="1" x14ac:dyDescent="0.3">
      <c r="A367" s="63"/>
      <c r="B367" s="63"/>
      <c r="C367" s="63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</row>
    <row r="368" spans="1:26" ht="13.5" customHeight="1" x14ac:dyDescent="0.3">
      <c r="A368" s="63"/>
      <c r="B368" s="63"/>
      <c r="C368" s="63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</row>
    <row r="369" spans="1:26" ht="13.5" customHeight="1" x14ac:dyDescent="0.3">
      <c r="A369" s="63"/>
      <c r="B369" s="63"/>
      <c r="C369" s="63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</row>
    <row r="370" spans="1:26" ht="13.5" customHeight="1" x14ac:dyDescent="0.3">
      <c r="A370" s="63"/>
      <c r="B370" s="63"/>
      <c r="C370" s="63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</row>
    <row r="371" spans="1:26" ht="13.5" customHeight="1" x14ac:dyDescent="0.3">
      <c r="A371" s="63"/>
      <c r="B371" s="63"/>
      <c r="C371" s="63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</row>
    <row r="372" spans="1:26" ht="13.5" customHeight="1" x14ac:dyDescent="0.3">
      <c r="A372" s="63"/>
      <c r="B372" s="63"/>
      <c r="C372" s="63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</row>
    <row r="373" spans="1:26" ht="13.5" customHeight="1" x14ac:dyDescent="0.3">
      <c r="A373" s="63"/>
      <c r="B373" s="63"/>
      <c r="C373" s="63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</row>
    <row r="374" spans="1:26" ht="13.5" customHeight="1" x14ac:dyDescent="0.3">
      <c r="A374" s="63"/>
      <c r="B374" s="63"/>
      <c r="C374" s="63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</row>
    <row r="375" spans="1:26" ht="13.5" customHeight="1" x14ac:dyDescent="0.3">
      <c r="A375" s="63"/>
      <c r="B375" s="63"/>
      <c r="C375" s="63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</row>
    <row r="376" spans="1:26" ht="13.5" customHeight="1" x14ac:dyDescent="0.3">
      <c r="A376" s="63"/>
      <c r="B376" s="63"/>
      <c r="C376" s="63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</row>
    <row r="377" spans="1:26" ht="13.5" customHeight="1" x14ac:dyDescent="0.3">
      <c r="A377" s="63"/>
      <c r="B377" s="63"/>
      <c r="C377" s="63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</row>
    <row r="378" spans="1:26" ht="13.5" customHeight="1" x14ac:dyDescent="0.3">
      <c r="A378" s="63"/>
      <c r="B378" s="63"/>
      <c r="C378" s="63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</row>
    <row r="379" spans="1:26" ht="13.5" customHeight="1" x14ac:dyDescent="0.3">
      <c r="A379" s="63"/>
      <c r="B379" s="63"/>
      <c r="C379" s="63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</row>
    <row r="380" spans="1:26" ht="13.5" customHeight="1" x14ac:dyDescent="0.3">
      <c r="A380" s="63"/>
      <c r="B380" s="63"/>
      <c r="C380" s="63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</row>
    <row r="381" spans="1:26" ht="13.5" customHeight="1" x14ac:dyDescent="0.3">
      <c r="A381" s="63"/>
      <c r="B381" s="63"/>
      <c r="C381" s="63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</row>
    <row r="382" spans="1:26" ht="13.5" customHeight="1" x14ac:dyDescent="0.3">
      <c r="A382" s="63"/>
      <c r="B382" s="63"/>
      <c r="C382" s="63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</row>
    <row r="383" spans="1:26" ht="13.5" customHeight="1" x14ac:dyDescent="0.3">
      <c r="A383" s="63"/>
      <c r="B383" s="63"/>
      <c r="C383" s="63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</row>
    <row r="384" spans="1:26" ht="13.5" customHeight="1" x14ac:dyDescent="0.3">
      <c r="A384" s="63"/>
      <c r="B384" s="63"/>
      <c r="C384" s="63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</row>
    <row r="385" spans="1:26" ht="13.5" customHeight="1" x14ac:dyDescent="0.3">
      <c r="A385" s="63"/>
      <c r="B385" s="63"/>
      <c r="C385" s="63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</row>
    <row r="386" spans="1:26" ht="13.5" customHeight="1" x14ac:dyDescent="0.3">
      <c r="A386" s="63"/>
      <c r="B386" s="63"/>
      <c r="C386" s="63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</row>
    <row r="387" spans="1:26" ht="13.5" customHeight="1" x14ac:dyDescent="0.3">
      <c r="A387" s="63"/>
      <c r="B387" s="63"/>
      <c r="C387" s="63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</row>
    <row r="388" spans="1:26" ht="13.5" customHeight="1" x14ac:dyDescent="0.3">
      <c r="A388" s="63"/>
      <c r="B388" s="63"/>
      <c r="C388" s="63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</row>
    <row r="389" spans="1:26" ht="13.5" customHeight="1" x14ac:dyDescent="0.3">
      <c r="A389" s="63"/>
      <c r="B389" s="63"/>
      <c r="C389" s="63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</row>
    <row r="390" spans="1:26" ht="13.5" customHeight="1" x14ac:dyDescent="0.3">
      <c r="A390" s="63"/>
      <c r="B390" s="63"/>
      <c r="C390" s="63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</row>
    <row r="391" spans="1:26" ht="13.5" customHeight="1" x14ac:dyDescent="0.3">
      <c r="A391" s="63"/>
      <c r="B391" s="63"/>
      <c r="C391" s="63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</row>
    <row r="392" spans="1:26" ht="13.5" customHeight="1" x14ac:dyDescent="0.3">
      <c r="A392" s="63"/>
      <c r="B392" s="63"/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</row>
    <row r="393" spans="1:26" ht="13.5" customHeight="1" x14ac:dyDescent="0.3">
      <c r="A393" s="63"/>
      <c r="B393" s="63"/>
      <c r="C393" s="63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</row>
    <row r="394" spans="1:26" ht="13.5" customHeight="1" x14ac:dyDescent="0.3">
      <c r="A394" s="63"/>
      <c r="B394" s="63"/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</row>
    <row r="395" spans="1:26" ht="13.5" customHeight="1" x14ac:dyDescent="0.3">
      <c r="A395" s="63"/>
      <c r="B395" s="63"/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</row>
    <row r="396" spans="1:26" ht="13.5" customHeight="1" x14ac:dyDescent="0.3">
      <c r="A396" s="63"/>
      <c r="B396" s="63"/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</row>
    <row r="397" spans="1:26" ht="13.5" customHeight="1" x14ac:dyDescent="0.3">
      <c r="A397" s="63"/>
      <c r="B397" s="63"/>
      <c r="C397" s="63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</row>
    <row r="398" spans="1:26" ht="13.5" customHeight="1" x14ac:dyDescent="0.3">
      <c r="A398" s="63"/>
      <c r="B398" s="63"/>
      <c r="C398" s="63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</row>
    <row r="399" spans="1:26" ht="13.5" customHeight="1" x14ac:dyDescent="0.3">
      <c r="A399" s="63"/>
      <c r="B399" s="63"/>
      <c r="C399" s="63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</row>
    <row r="400" spans="1:26" ht="13.5" customHeight="1" x14ac:dyDescent="0.3">
      <c r="A400" s="63"/>
      <c r="B400" s="63"/>
      <c r="C400" s="63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</row>
    <row r="401" spans="1:26" ht="13.5" customHeight="1" x14ac:dyDescent="0.3">
      <c r="A401" s="63"/>
      <c r="B401" s="63"/>
      <c r="C401" s="63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</row>
    <row r="402" spans="1:26" ht="13.5" customHeight="1" x14ac:dyDescent="0.3">
      <c r="A402" s="63"/>
      <c r="B402" s="63"/>
      <c r="C402" s="63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</row>
    <row r="403" spans="1:26" ht="13.5" customHeight="1" x14ac:dyDescent="0.3">
      <c r="A403" s="63"/>
      <c r="B403" s="63"/>
      <c r="C403" s="63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</row>
    <row r="404" spans="1:26" ht="13.5" customHeight="1" x14ac:dyDescent="0.3">
      <c r="A404" s="63"/>
      <c r="B404" s="63"/>
      <c r="C404" s="63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</row>
    <row r="405" spans="1:26" ht="13.5" customHeight="1" x14ac:dyDescent="0.3">
      <c r="A405" s="63"/>
      <c r="B405" s="63"/>
      <c r="C405" s="63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</row>
    <row r="406" spans="1:26" ht="13.5" customHeight="1" x14ac:dyDescent="0.3">
      <c r="A406" s="63"/>
      <c r="B406" s="63"/>
      <c r="C406" s="63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</row>
    <row r="407" spans="1:26" ht="13.5" customHeight="1" x14ac:dyDescent="0.3">
      <c r="A407" s="63"/>
      <c r="B407" s="63"/>
      <c r="C407" s="63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</row>
    <row r="408" spans="1:26" ht="13.5" customHeight="1" x14ac:dyDescent="0.3">
      <c r="A408" s="63"/>
      <c r="B408" s="63"/>
      <c r="C408" s="63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</row>
    <row r="409" spans="1:26" ht="13.5" customHeight="1" x14ac:dyDescent="0.3">
      <c r="A409" s="63"/>
      <c r="B409" s="63"/>
      <c r="C409" s="63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</row>
    <row r="410" spans="1:26" ht="13.5" customHeight="1" x14ac:dyDescent="0.3">
      <c r="A410" s="63"/>
      <c r="B410" s="63"/>
      <c r="C410" s="63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</row>
    <row r="411" spans="1:26" ht="13.5" customHeight="1" x14ac:dyDescent="0.3">
      <c r="A411" s="63"/>
      <c r="B411" s="63"/>
      <c r="C411" s="63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</row>
    <row r="412" spans="1:26" ht="13.5" customHeight="1" x14ac:dyDescent="0.3">
      <c r="A412" s="63"/>
      <c r="B412" s="63"/>
      <c r="C412" s="63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</row>
    <row r="413" spans="1:26" ht="13.5" customHeight="1" x14ac:dyDescent="0.3">
      <c r="A413" s="63"/>
      <c r="B413" s="63"/>
      <c r="C413" s="63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</row>
    <row r="414" spans="1:26" ht="13.5" customHeight="1" x14ac:dyDescent="0.3">
      <c r="A414" s="63"/>
      <c r="B414" s="63"/>
      <c r="C414" s="63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</row>
    <row r="415" spans="1:26" ht="13.5" customHeight="1" x14ac:dyDescent="0.3">
      <c r="A415" s="63"/>
      <c r="B415" s="63"/>
      <c r="C415" s="63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</row>
    <row r="416" spans="1:26" ht="13.5" customHeight="1" x14ac:dyDescent="0.3">
      <c r="A416" s="63"/>
      <c r="B416" s="63"/>
      <c r="C416" s="63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</row>
    <row r="417" spans="1:26" ht="13.5" customHeight="1" x14ac:dyDescent="0.3">
      <c r="A417" s="63"/>
      <c r="B417" s="63"/>
      <c r="C417" s="63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</row>
    <row r="418" spans="1:26" ht="13.5" customHeight="1" x14ac:dyDescent="0.3">
      <c r="A418" s="63"/>
      <c r="B418" s="63"/>
      <c r="C418" s="63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</row>
    <row r="419" spans="1:26" ht="13.5" customHeight="1" x14ac:dyDescent="0.3">
      <c r="A419" s="63"/>
      <c r="B419" s="63"/>
      <c r="C419" s="63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</row>
    <row r="420" spans="1:26" ht="13.5" customHeight="1" x14ac:dyDescent="0.3">
      <c r="A420" s="63"/>
      <c r="B420" s="63"/>
      <c r="C420" s="63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</row>
    <row r="421" spans="1:26" ht="13.5" customHeight="1" x14ac:dyDescent="0.3">
      <c r="A421" s="63"/>
      <c r="B421" s="63"/>
      <c r="C421" s="63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</row>
    <row r="422" spans="1:26" ht="13.5" customHeight="1" x14ac:dyDescent="0.3">
      <c r="A422" s="63"/>
      <c r="B422" s="63"/>
      <c r="C422" s="63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</row>
    <row r="423" spans="1:26" ht="13.5" customHeight="1" x14ac:dyDescent="0.3">
      <c r="A423" s="63"/>
      <c r="B423" s="63"/>
      <c r="C423" s="63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</row>
    <row r="424" spans="1:26" ht="13.5" customHeight="1" x14ac:dyDescent="0.3">
      <c r="A424" s="63"/>
      <c r="B424" s="63"/>
      <c r="C424" s="63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</row>
    <row r="425" spans="1:26" ht="13.5" customHeight="1" x14ac:dyDescent="0.3">
      <c r="A425" s="63"/>
      <c r="B425" s="63"/>
      <c r="C425" s="63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</row>
    <row r="426" spans="1:26" ht="13.5" customHeight="1" x14ac:dyDescent="0.3">
      <c r="A426" s="63"/>
      <c r="B426" s="63"/>
      <c r="C426" s="63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</row>
    <row r="427" spans="1:26" ht="13.5" customHeight="1" x14ac:dyDescent="0.3">
      <c r="A427" s="63"/>
      <c r="B427" s="63"/>
      <c r="C427" s="63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</row>
    <row r="428" spans="1:26" ht="13.5" customHeight="1" x14ac:dyDescent="0.3">
      <c r="A428" s="63"/>
      <c r="B428" s="63"/>
      <c r="C428" s="63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</row>
    <row r="429" spans="1:26" ht="13.5" customHeight="1" x14ac:dyDescent="0.3">
      <c r="A429" s="63"/>
      <c r="B429" s="63"/>
      <c r="C429" s="63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</row>
    <row r="430" spans="1:26" ht="13.5" customHeight="1" x14ac:dyDescent="0.3">
      <c r="A430" s="63"/>
      <c r="B430" s="63"/>
      <c r="C430" s="63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</row>
    <row r="431" spans="1:26" ht="13.5" customHeight="1" x14ac:dyDescent="0.3">
      <c r="A431" s="63"/>
      <c r="B431" s="63"/>
      <c r="C431" s="63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</row>
    <row r="432" spans="1:26" ht="13.5" customHeight="1" x14ac:dyDescent="0.3">
      <c r="A432" s="63"/>
      <c r="B432" s="63"/>
      <c r="C432" s="63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</row>
    <row r="433" spans="1:26" ht="13.5" customHeight="1" x14ac:dyDescent="0.3">
      <c r="A433" s="63"/>
      <c r="B433" s="63"/>
      <c r="C433" s="63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</row>
    <row r="434" spans="1:26" ht="13.5" customHeight="1" x14ac:dyDescent="0.3">
      <c r="A434" s="63"/>
      <c r="B434" s="63"/>
      <c r="C434" s="63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</row>
    <row r="435" spans="1:26" ht="13.5" customHeight="1" x14ac:dyDescent="0.3">
      <c r="A435" s="63"/>
      <c r="B435" s="63"/>
      <c r="C435" s="63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</row>
    <row r="436" spans="1:26" ht="13.5" customHeight="1" x14ac:dyDescent="0.3">
      <c r="A436" s="63"/>
      <c r="B436" s="63"/>
      <c r="C436" s="63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</row>
    <row r="437" spans="1:26" ht="13.5" customHeight="1" x14ac:dyDescent="0.3">
      <c r="A437" s="63"/>
      <c r="B437" s="63"/>
      <c r="C437" s="63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</row>
    <row r="438" spans="1:26" ht="13.5" customHeight="1" x14ac:dyDescent="0.3">
      <c r="A438" s="63"/>
      <c r="B438" s="63"/>
      <c r="C438" s="63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</row>
    <row r="439" spans="1:26" ht="13.5" customHeight="1" x14ac:dyDescent="0.3">
      <c r="A439" s="63"/>
      <c r="B439" s="63"/>
      <c r="C439" s="63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</row>
    <row r="440" spans="1:26" ht="13.5" customHeight="1" x14ac:dyDescent="0.3">
      <c r="A440" s="63"/>
      <c r="B440" s="63"/>
      <c r="C440" s="63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</row>
    <row r="441" spans="1:26" ht="13.5" customHeight="1" x14ac:dyDescent="0.3">
      <c r="A441" s="63"/>
      <c r="B441" s="63"/>
      <c r="C441" s="63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</row>
    <row r="442" spans="1:26" ht="13.5" customHeight="1" x14ac:dyDescent="0.3">
      <c r="A442" s="63"/>
      <c r="B442" s="63"/>
      <c r="C442" s="63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</row>
    <row r="443" spans="1:26" ht="13.5" customHeight="1" x14ac:dyDescent="0.3">
      <c r="A443" s="63"/>
      <c r="B443" s="63"/>
      <c r="C443" s="63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</row>
    <row r="444" spans="1:26" ht="13.5" customHeight="1" x14ac:dyDescent="0.3">
      <c r="A444" s="63"/>
      <c r="B444" s="63"/>
      <c r="C444" s="63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</row>
    <row r="445" spans="1:26" ht="13.5" customHeight="1" x14ac:dyDescent="0.3">
      <c r="A445" s="63"/>
      <c r="B445" s="63"/>
      <c r="C445" s="63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</row>
    <row r="446" spans="1:26" ht="13.5" customHeight="1" x14ac:dyDescent="0.3">
      <c r="A446" s="63"/>
      <c r="B446" s="63"/>
      <c r="C446" s="63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</row>
    <row r="447" spans="1:26" ht="13.5" customHeight="1" x14ac:dyDescent="0.3">
      <c r="A447" s="63"/>
      <c r="B447" s="63"/>
      <c r="C447" s="63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</row>
    <row r="448" spans="1:26" ht="13.5" customHeight="1" x14ac:dyDescent="0.3">
      <c r="A448" s="63"/>
      <c r="B448" s="63"/>
      <c r="C448" s="63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</row>
    <row r="449" spans="1:26" ht="13.5" customHeight="1" x14ac:dyDescent="0.3">
      <c r="A449" s="63"/>
      <c r="B449" s="63"/>
      <c r="C449" s="63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</row>
    <row r="450" spans="1:26" ht="13.5" customHeight="1" x14ac:dyDescent="0.3">
      <c r="A450" s="63"/>
      <c r="B450" s="63"/>
      <c r="C450" s="63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</row>
    <row r="451" spans="1:26" ht="13.5" customHeight="1" x14ac:dyDescent="0.3">
      <c r="A451" s="63"/>
      <c r="B451" s="63"/>
      <c r="C451" s="63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</row>
    <row r="452" spans="1:26" ht="13.5" customHeight="1" x14ac:dyDescent="0.3">
      <c r="A452" s="63"/>
      <c r="B452" s="63"/>
      <c r="C452" s="63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</row>
    <row r="453" spans="1:26" ht="13.5" customHeight="1" x14ac:dyDescent="0.3">
      <c r="A453" s="63"/>
      <c r="B453" s="63"/>
      <c r="C453" s="63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</row>
    <row r="454" spans="1:26" ht="13.5" customHeight="1" x14ac:dyDescent="0.3">
      <c r="A454" s="63"/>
      <c r="B454" s="63"/>
      <c r="C454" s="63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</row>
    <row r="455" spans="1:26" ht="13.5" customHeight="1" x14ac:dyDescent="0.3">
      <c r="A455" s="63"/>
      <c r="B455" s="63"/>
      <c r="C455" s="63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</row>
    <row r="456" spans="1:26" ht="13.5" customHeight="1" x14ac:dyDescent="0.3">
      <c r="A456" s="63"/>
      <c r="B456" s="63"/>
      <c r="C456" s="63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</row>
    <row r="457" spans="1:26" ht="13.5" customHeight="1" x14ac:dyDescent="0.3">
      <c r="A457" s="63"/>
      <c r="B457" s="63"/>
      <c r="C457" s="63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</row>
    <row r="458" spans="1:26" ht="13.5" customHeight="1" x14ac:dyDescent="0.3">
      <c r="A458" s="63"/>
      <c r="B458" s="63"/>
      <c r="C458" s="63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</row>
    <row r="459" spans="1:26" ht="13.5" customHeight="1" x14ac:dyDescent="0.3">
      <c r="A459" s="63"/>
      <c r="B459" s="63"/>
      <c r="C459" s="63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</row>
    <row r="460" spans="1:26" ht="13.5" customHeight="1" x14ac:dyDescent="0.3">
      <c r="A460" s="63"/>
      <c r="B460" s="63"/>
      <c r="C460" s="63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</row>
    <row r="461" spans="1:26" ht="13.5" customHeight="1" x14ac:dyDescent="0.3">
      <c r="A461" s="63"/>
      <c r="B461" s="63"/>
      <c r="C461" s="63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</row>
    <row r="462" spans="1:26" ht="13.5" customHeight="1" x14ac:dyDescent="0.3">
      <c r="A462" s="63"/>
      <c r="B462" s="63"/>
      <c r="C462" s="63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</row>
    <row r="463" spans="1:26" ht="13.5" customHeight="1" x14ac:dyDescent="0.3">
      <c r="A463" s="63"/>
      <c r="B463" s="63"/>
      <c r="C463" s="63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</row>
    <row r="464" spans="1:26" ht="13.5" customHeight="1" x14ac:dyDescent="0.3">
      <c r="A464" s="63"/>
      <c r="B464" s="63"/>
      <c r="C464" s="63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</row>
    <row r="465" spans="1:26" ht="13.5" customHeight="1" x14ac:dyDescent="0.3">
      <c r="A465" s="63"/>
      <c r="B465" s="63"/>
      <c r="C465" s="63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</row>
    <row r="466" spans="1:26" ht="13.5" customHeight="1" x14ac:dyDescent="0.3">
      <c r="A466" s="63"/>
      <c r="B466" s="63"/>
      <c r="C466" s="63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</row>
    <row r="467" spans="1:26" ht="13.5" customHeight="1" x14ac:dyDescent="0.3">
      <c r="A467" s="63"/>
      <c r="B467" s="63"/>
      <c r="C467" s="63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</row>
    <row r="468" spans="1:26" ht="13.5" customHeight="1" x14ac:dyDescent="0.3">
      <c r="A468" s="63"/>
      <c r="B468" s="63"/>
      <c r="C468" s="63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</row>
    <row r="469" spans="1:26" ht="13.5" customHeight="1" x14ac:dyDescent="0.3">
      <c r="A469" s="63"/>
      <c r="B469" s="63"/>
      <c r="C469" s="63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</row>
    <row r="470" spans="1:26" ht="13.5" customHeight="1" x14ac:dyDescent="0.3">
      <c r="A470" s="63"/>
      <c r="B470" s="63"/>
      <c r="C470" s="63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</row>
    <row r="471" spans="1:26" ht="13.5" customHeight="1" x14ac:dyDescent="0.3">
      <c r="A471" s="63"/>
      <c r="B471" s="63"/>
      <c r="C471" s="63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</row>
    <row r="472" spans="1:26" ht="13.5" customHeight="1" x14ac:dyDescent="0.3">
      <c r="A472" s="63"/>
      <c r="B472" s="63"/>
      <c r="C472" s="63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</row>
    <row r="473" spans="1:26" ht="13.5" customHeight="1" x14ac:dyDescent="0.3">
      <c r="A473" s="63"/>
      <c r="B473" s="63"/>
      <c r="C473" s="63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</row>
    <row r="474" spans="1:26" ht="13.5" customHeight="1" x14ac:dyDescent="0.3">
      <c r="A474" s="63"/>
      <c r="B474" s="63"/>
      <c r="C474" s="63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</row>
    <row r="475" spans="1:26" ht="13.5" customHeight="1" x14ac:dyDescent="0.3">
      <c r="A475" s="63"/>
      <c r="B475" s="63"/>
      <c r="C475" s="63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</row>
    <row r="476" spans="1:26" ht="13.5" customHeight="1" x14ac:dyDescent="0.3">
      <c r="A476" s="63"/>
      <c r="B476" s="63"/>
      <c r="C476" s="63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</row>
    <row r="477" spans="1:26" ht="13.5" customHeight="1" x14ac:dyDescent="0.3">
      <c r="A477" s="63"/>
      <c r="B477" s="63"/>
      <c r="C477" s="63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</row>
    <row r="478" spans="1:26" ht="13.5" customHeight="1" x14ac:dyDescent="0.3">
      <c r="A478" s="63"/>
      <c r="B478" s="63"/>
      <c r="C478" s="63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</row>
    <row r="479" spans="1:26" ht="13.5" customHeight="1" x14ac:dyDescent="0.3">
      <c r="A479" s="63"/>
      <c r="B479" s="63"/>
      <c r="C479" s="63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</row>
    <row r="480" spans="1:26" ht="13.5" customHeight="1" x14ac:dyDescent="0.3">
      <c r="A480" s="63"/>
      <c r="B480" s="63"/>
      <c r="C480" s="63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</row>
    <row r="481" spans="1:26" ht="13.5" customHeight="1" x14ac:dyDescent="0.3">
      <c r="A481" s="63"/>
      <c r="B481" s="63"/>
      <c r="C481" s="63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</row>
    <row r="482" spans="1:26" ht="13.5" customHeight="1" x14ac:dyDescent="0.3">
      <c r="A482" s="63"/>
      <c r="B482" s="63"/>
      <c r="C482" s="63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</row>
    <row r="483" spans="1:26" ht="13.5" customHeight="1" x14ac:dyDescent="0.3">
      <c r="A483" s="63"/>
      <c r="B483" s="63"/>
      <c r="C483" s="63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</row>
    <row r="484" spans="1:26" ht="13.5" customHeight="1" x14ac:dyDescent="0.3">
      <c r="A484" s="63"/>
      <c r="B484" s="63"/>
      <c r="C484" s="63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</row>
    <row r="485" spans="1:26" ht="13.5" customHeight="1" x14ac:dyDescent="0.3">
      <c r="A485" s="63"/>
      <c r="B485" s="63"/>
      <c r="C485" s="63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</row>
    <row r="486" spans="1:26" ht="13.5" customHeight="1" x14ac:dyDescent="0.3">
      <c r="A486" s="63"/>
      <c r="B486" s="63"/>
      <c r="C486" s="63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</row>
    <row r="487" spans="1:26" ht="13.5" customHeight="1" x14ac:dyDescent="0.3">
      <c r="A487" s="63"/>
      <c r="B487" s="63"/>
      <c r="C487" s="63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</row>
    <row r="488" spans="1:26" ht="13.5" customHeight="1" x14ac:dyDescent="0.3">
      <c r="A488" s="63"/>
      <c r="B488" s="63"/>
      <c r="C488" s="63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</row>
    <row r="489" spans="1:26" ht="13.5" customHeight="1" x14ac:dyDescent="0.3">
      <c r="A489" s="63"/>
      <c r="B489" s="63"/>
      <c r="C489" s="63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</row>
    <row r="490" spans="1:26" ht="13.5" customHeight="1" x14ac:dyDescent="0.3">
      <c r="A490" s="63"/>
      <c r="B490" s="63"/>
      <c r="C490" s="63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</row>
    <row r="491" spans="1:26" ht="13.5" customHeight="1" x14ac:dyDescent="0.3">
      <c r="A491" s="63"/>
      <c r="B491" s="63"/>
      <c r="C491" s="63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</row>
    <row r="492" spans="1:26" ht="13.5" customHeight="1" x14ac:dyDescent="0.3">
      <c r="A492" s="63"/>
      <c r="B492" s="63"/>
      <c r="C492" s="63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</row>
    <row r="493" spans="1:26" ht="13.5" customHeight="1" x14ac:dyDescent="0.3">
      <c r="A493" s="63"/>
      <c r="B493" s="63"/>
      <c r="C493" s="63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</row>
    <row r="494" spans="1:26" ht="13.5" customHeight="1" x14ac:dyDescent="0.3">
      <c r="A494" s="63"/>
      <c r="B494" s="63"/>
      <c r="C494" s="63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</row>
    <row r="495" spans="1:26" ht="13.5" customHeight="1" x14ac:dyDescent="0.3">
      <c r="A495" s="63"/>
      <c r="B495" s="63"/>
      <c r="C495" s="63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</row>
    <row r="496" spans="1:26" ht="13.5" customHeight="1" x14ac:dyDescent="0.3">
      <c r="A496" s="63"/>
      <c r="B496" s="63"/>
      <c r="C496" s="63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</row>
    <row r="497" spans="1:26" ht="13.5" customHeight="1" x14ac:dyDescent="0.3">
      <c r="A497" s="63"/>
      <c r="B497" s="63"/>
      <c r="C497" s="63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</row>
    <row r="498" spans="1:26" ht="13.5" customHeight="1" x14ac:dyDescent="0.3">
      <c r="A498" s="63"/>
      <c r="B498" s="63"/>
      <c r="C498" s="63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</row>
    <row r="499" spans="1:26" ht="13.5" customHeight="1" x14ac:dyDescent="0.3">
      <c r="A499" s="63"/>
      <c r="B499" s="63"/>
      <c r="C499" s="63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</row>
    <row r="500" spans="1:26" ht="13.5" customHeight="1" x14ac:dyDescent="0.3">
      <c r="A500" s="63"/>
      <c r="B500" s="63"/>
      <c r="C500" s="63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</row>
    <row r="501" spans="1:26" ht="13.5" customHeight="1" x14ac:dyDescent="0.3">
      <c r="A501" s="63"/>
      <c r="B501" s="63"/>
      <c r="C501" s="63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</row>
    <row r="502" spans="1:26" ht="13.5" customHeight="1" x14ac:dyDescent="0.3">
      <c r="A502" s="63"/>
      <c r="B502" s="63"/>
      <c r="C502" s="63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</row>
    <row r="503" spans="1:26" ht="13.5" customHeight="1" x14ac:dyDescent="0.3">
      <c r="A503" s="63"/>
      <c r="B503" s="63"/>
      <c r="C503" s="63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</row>
    <row r="504" spans="1:26" ht="13.5" customHeight="1" x14ac:dyDescent="0.3">
      <c r="A504" s="63"/>
      <c r="B504" s="63"/>
      <c r="C504" s="63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</row>
    <row r="505" spans="1:26" ht="13.5" customHeight="1" x14ac:dyDescent="0.3">
      <c r="A505" s="63"/>
      <c r="B505" s="63"/>
      <c r="C505" s="63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</row>
    <row r="506" spans="1:26" ht="13.5" customHeight="1" x14ac:dyDescent="0.3">
      <c r="A506" s="63"/>
      <c r="B506" s="63"/>
      <c r="C506" s="63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</row>
    <row r="507" spans="1:26" ht="13.5" customHeight="1" x14ac:dyDescent="0.3">
      <c r="A507" s="63"/>
      <c r="B507" s="63"/>
      <c r="C507" s="63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</row>
    <row r="508" spans="1:26" ht="13.5" customHeight="1" x14ac:dyDescent="0.3">
      <c r="A508" s="63"/>
      <c r="B508" s="63"/>
      <c r="C508" s="63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</row>
    <row r="509" spans="1:26" ht="13.5" customHeight="1" x14ac:dyDescent="0.3">
      <c r="A509" s="63"/>
      <c r="B509" s="63"/>
      <c r="C509" s="63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</row>
    <row r="510" spans="1:26" ht="13.5" customHeight="1" x14ac:dyDescent="0.3">
      <c r="A510" s="63"/>
      <c r="B510" s="63"/>
      <c r="C510" s="63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</row>
    <row r="511" spans="1:26" ht="13.5" customHeight="1" x14ac:dyDescent="0.3">
      <c r="A511" s="63"/>
      <c r="B511" s="63"/>
      <c r="C511" s="63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</row>
    <row r="512" spans="1:26" ht="13.5" customHeight="1" x14ac:dyDescent="0.3">
      <c r="A512" s="63"/>
      <c r="B512" s="63"/>
      <c r="C512" s="63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</row>
    <row r="513" spans="1:26" ht="13.5" customHeight="1" x14ac:dyDescent="0.3">
      <c r="A513" s="63"/>
      <c r="B513" s="63"/>
      <c r="C513" s="63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</row>
    <row r="514" spans="1:26" ht="13.5" customHeight="1" x14ac:dyDescent="0.3">
      <c r="A514" s="63"/>
      <c r="B514" s="63"/>
      <c r="C514" s="63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</row>
    <row r="515" spans="1:26" ht="13.5" customHeight="1" x14ac:dyDescent="0.3">
      <c r="A515" s="63"/>
      <c r="B515" s="63"/>
      <c r="C515" s="63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</row>
    <row r="516" spans="1:26" ht="13.5" customHeight="1" x14ac:dyDescent="0.3">
      <c r="A516" s="63"/>
      <c r="B516" s="63"/>
      <c r="C516" s="63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</row>
    <row r="517" spans="1:26" ht="13.5" customHeight="1" x14ac:dyDescent="0.3">
      <c r="A517" s="63"/>
      <c r="B517" s="63"/>
      <c r="C517" s="63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</row>
    <row r="518" spans="1:26" ht="13.5" customHeight="1" x14ac:dyDescent="0.3">
      <c r="A518" s="63"/>
      <c r="B518" s="63"/>
      <c r="C518" s="63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</row>
    <row r="519" spans="1:26" ht="13.5" customHeight="1" x14ac:dyDescent="0.3">
      <c r="A519" s="63"/>
      <c r="B519" s="63"/>
      <c r="C519" s="63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</row>
    <row r="520" spans="1:26" ht="13.5" customHeight="1" x14ac:dyDescent="0.3">
      <c r="A520" s="63"/>
      <c r="B520" s="63"/>
      <c r="C520" s="63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</row>
    <row r="521" spans="1:26" ht="13.5" customHeight="1" x14ac:dyDescent="0.3">
      <c r="A521" s="63"/>
      <c r="B521" s="63"/>
      <c r="C521" s="63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</row>
    <row r="522" spans="1:26" ht="13.5" customHeight="1" x14ac:dyDescent="0.3">
      <c r="A522" s="63"/>
      <c r="B522" s="63"/>
      <c r="C522" s="63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</row>
    <row r="523" spans="1:26" ht="13.5" customHeight="1" x14ac:dyDescent="0.3">
      <c r="A523" s="63"/>
      <c r="B523" s="63"/>
      <c r="C523" s="63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</row>
    <row r="524" spans="1:26" ht="13.5" customHeight="1" x14ac:dyDescent="0.3">
      <c r="A524" s="63"/>
      <c r="B524" s="63"/>
      <c r="C524" s="63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</row>
    <row r="525" spans="1:26" ht="13.5" customHeight="1" x14ac:dyDescent="0.3">
      <c r="A525" s="63"/>
      <c r="B525" s="63"/>
      <c r="C525" s="63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</row>
    <row r="526" spans="1:26" ht="13.5" customHeight="1" x14ac:dyDescent="0.3">
      <c r="A526" s="63"/>
      <c r="B526" s="63"/>
      <c r="C526" s="63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</row>
    <row r="527" spans="1:26" ht="13.5" customHeight="1" x14ac:dyDescent="0.3">
      <c r="A527" s="63"/>
      <c r="B527" s="63"/>
      <c r="C527" s="63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</row>
    <row r="528" spans="1:26" ht="13.5" customHeight="1" x14ac:dyDescent="0.3">
      <c r="A528" s="63"/>
      <c r="B528" s="63"/>
      <c r="C528" s="63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</row>
    <row r="529" spans="1:26" ht="13.5" customHeight="1" x14ac:dyDescent="0.3">
      <c r="A529" s="63"/>
      <c r="B529" s="63"/>
      <c r="C529" s="63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</row>
    <row r="530" spans="1:26" ht="13.5" customHeight="1" x14ac:dyDescent="0.3">
      <c r="A530" s="63"/>
      <c r="B530" s="63"/>
      <c r="C530" s="63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</row>
    <row r="531" spans="1:26" ht="13.5" customHeight="1" x14ac:dyDescent="0.3">
      <c r="A531" s="63"/>
      <c r="B531" s="63"/>
      <c r="C531" s="63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</row>
    <row r="532" spans="1:26" ht="13.5" customHeight="1" x14ac:dyDescent="0.3">
      <c r="A532" s="63"/>
      <c r="B532" s="63"/>
      <c r="C532" s="63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</row>
    <row r="533" spans="1:26" ht="13.5" customHeight="1" x14ac:dyDescent="0.3">
      <c r="A533" s="63"/>
      <c r="B533" s="63"/>
      <c r="C533" s="63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</row>
    <row r="534" spans="1:26" ht="13.5" customHeight="1" x14ac:dyDescent="0.3">
      <c r="A534" s="63"/>
      <c r="B534" s="63"/>
      <c r="C534" s="63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</row>
    <row r="535" spans="1:26" ht="13.5" customHeight="1" x14ac:dyDescent="0.3">
      <c r="A535" s="63"/>
      <c r="B535" s="63"/>
      <c r="C535" s="63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</row>
    <row r="536" spans="1:26" ht="13.5" customHeight="1" x14ac:dyDescent="0.3">
      <c r="A536" s="63"/>
      <c r="B536" s="63"/>
      <c r="C536" s="63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</row>
    <row r="537" spans="1:26" ht="13.5" customHeight="1" x14ac:dyDescent="0.3">
      <c r="A537" s="63"/>
      <c r="B537" s="63"/>
      <c r="C537" s="63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</row>
    <row r="538" spans="1:26" ht="13.5" customHeight="1" x14ac:dyDescent="0.3">
      <c r="A538" s="63"/>
      <c r="B538" s="63"/>
      <c r="C538" s="63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</row>
    <row r="539" spans="1:26" ht="13.5" customHeight="1" x14ac:dyDescent="0.3">
      <c r="A539" s="63"/>
      <c r="B539" s="63"/>
      <c r="C539" s="63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</row>
    <row r="540" spans="1:26" ht="13.5" customHeight="1" x14ac:dyDescent="0.3">
      <c r="A540" s="63"/>
      <c r="B540" s="63"/>
      <c r="C540" s="63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</row>
    <row r="541" spans="1:26" ht="13.5" customHeight="1" x14ac:dyDescent="0.3">
      <c r="A541" s="63"/>
      <c r="B541" s="63"/>
      <c r="C541" s="63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</row>
    <row r="542" spans="1:26" ht="13.5" customHeight="1" x14ac:dyDescent="0.3">
      <c r="A542" s="63"/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</row>
    <row r="543" spans="1:26" ht="13.5" customHeight="1" x14ac:dyDescent="0.3">
      <c r="A543" s="63"/>
      <c r="B543" s="63"/>
      <c r="C543" s="63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</row>
    <row r="544" spans="1:26" ht="13.5" customHeight="1" x14ac:dyDescent="0.3">
      <c r="A544" s="63"/>
      <c r="B544" s="63"/>
      <c r="C544" s="63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</row>
    <row r="545" spans="1:26" ht="13.5" customHeight="1" x14ac:dyDescent="0.3">
      <c r="A545" s="63"/>
      <c r="B545" s="63"/>
      <c r="C545" s="63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</row>
    <row r="546" spans="1:26" ht="13.5" customHeight="1" x14ac:dyDescent="0.3">
      <c r="A546" s="63"/>
      <c r="B546" s="63"/>
      <c r="C546" s="63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</row>
    <row r="547" spans="1:26" ht="13.5" customHeight="1" x14ac:dyDescent="0.3">
      <c r="A547" s="63"/>
      <c r="B547" s="63"/>
      <c r="C547" s="63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</row>
    <row r="548" spans="1:26" ht="13.5" customHeight="1" x14ac:dyDescent="0.3">
      <c r="A548" s="63"/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</row>
    <row r="549" spans="1:26" ht="13.5" customHeight="1" x14ac:dyDescent="0.3">
      <c r="A549" s="63"/>
      <c r="B549" s="63"/>
      <c r="C549" s="63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</row>
    <row r="550" spans="1:26" ht="13.5" customHeight="1" x14ac:dyDescent="0.3">
      <c r="A550" s="63"/>
      <c r="B550" s="63"/>
      <c r="C550" s="63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</row>
    <row r="551" spans="1:26" ht="13.5" customHeight="1" x14ac:dyDescent="0.3">
      <c r="A551" s="63"/>
      <c r="B551" s="63"/>
      <c r="C551" s="63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</row>
    <row r="552" spans="1:26" ht="13.5" customHeight="1" x14ac:dyDescent="0.3">
      <c r="A552" s="63"/>
      <c r="B552" s="63"/>
      <c r="C552" s="63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</row>
    <row r="553" spans="1:26" ht="13.5" customHeight="1" x14ac:dyDescent="0.3">
      <c r="A553" s="63"/>
      <c r="B553" s="63"/>
      <c r="C553" s="63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</row>
    <row r="554" spans="1:26" ht="13.5" customHeight="1" x14ac:dyDescent="0.3">
      <c r="A554" s="63"/>
      <c r="B554" s="63"/>
      <c r="C554" s="63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</row>
    <row r="555" spans="1:26" ht="13.5" customHeight="1" x14ac:dyDescent="0.3">
      <c r="A555" s="63"/>
      <c r="B555" s="63"/>
      <c r="C555" s="63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</row>
    <row r="556" spans="1:26" ht="13.5" customHeight="1" x14ac:dyDescent="0.3">
      <c r="A556" s="63"/>
      <c r="B556" s="63"/>
      <c r="C556" s="63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</row>
    <row r="557" spans="1:26" ht="13.5" customHeight="1" x14ac:dyDescent="0.3">
      <c r="A557" s="63"/>
      <c r="B557" s="63"/>
      <c r="C557" s="63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</row>
    <row r="558" spans="1:26" ht="13.5" customHeight="1" x14ac:dyDescent="0.3">
      <c r="A558" s="63"/>
      <c r="B558" s="63"/>
      <c r="C558" s="63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</row>
    <row r="559" spans="1:26" ht="13.5" customHeight="1" x14ac:dyDescent="0.3">
      <c r="A559" s="63"/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</row>
    <row r="560" spans="1:26" ht="13.5" customHeight="1" x14ac:dyDescent="0.3">
      <c r="A560" s="63"/>
      <c r="B560" s="63"/>
      <c r="C560" s="63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</row>
    <row r="561" spans="1:26" ht="13.5" customHeight="1" x14ac:dyDescent="0.3">
      <c r="A561" s="63"/>
      <c r="B561" s="63"/>
      <c r="C561" s="63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</row>
    <row r="562" spans="1:26" ht="13.5" customHeight="1" x14ac:dyDescent="0.3">
      <c r="A562" s="63"/>
      <c r="B562" s="63"/>
      <c r="C562" s="63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</row>
    <row r="563" spans="1:26" ht="13.5" customHeight="1" x14ac:dyDescent="0.3">
      <c r="A563" s="63"/>
      <c r="B563" s="63"/>
      <c r="C563" s="63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</row>
    <row r="564" spans="1:26" ht="13.5" customHeight="1" x14ac:dyDescent="0.3">
      <c r="A564" s="63"/>
      <c r="B564" s="63"/>
      <c r="C564" s="63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</row>
    <row r="565" spans="1:26" ht="13.5" customHeight="1" x14ac:dyDescent="0.3">
      <c r="A565" s="63"/>
      <c r="B565" s="63"/>
      <c r="C565" s="63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</row>
    <row r="566" spans="1:26" ht="13.5" customHeight="1" x14ac:dyDescent="0.3">
      <c r="A566" s="63"/>
      <c r="B566" s="63"/>
      <c r="C566" s="63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</row>
    <row r="567" spans="1:26" ht="13.5" customHeight="1" x14ac:dyDescent="0.3">
      <c r="A567" s="63"/>
      <c r="B567" s="63"/>
      <c r="C567" s="63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</row>
    <row r="568" spans="1:26" ht="13.5" customHeight="1" x14ac:dyDescent="0.3">
      <c r="A568" s="63"/>
      <c r="B568" s="63"/>
      <c r="C568" s="63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</row>
    <row r="569" spans="1:26" ht="13.5" customHeight="1" x14ac:dyDescent="0.3">
      <c r="A569" s="63"/>
      <c r="B569" s="63"/>
      <c r="C569" s="63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</row>
    <row r="570" spans="1:26" ht="13.5" customHeight="1" x14ac:dyDescent="0.3">
      <c r="A570" s="63"/>
      <c r="B570" s="63"/>
      <c r="C570" s="63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</row>
    <row r="571" spans="1:26" ht="13.5" customHeight="1" x14ac:dyDescent="0.3">
      <c r="A571" s="63"/>
      <c r="B571" s="63"/>
      <c r="C571" s="63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</row>
    <row r="572" spans="1:26" ht="13.5" customHeight="1" x14ac:dyDescent="0.3">
      <c r="A572" s="63"/>
      <c r="B572" s="63"/>
      <c r="C572" s="63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</row>
    <row r="573" spans="1:26" ht="13.5" customHeight="1" x14ac:dyDescent="0.3">
      <c r="A573" s="63"/>
      <c r="B573" s="63"/>
      <c r="C573" s="63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</row>
    <row r="574" spans="1:26" ht="13.5" customHeight="1" x14ac:dyDescent="0.3">
      <c r="A574" s="63"/>
      <c r="B574" s="63"/>
      <c r="C574" s="63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</row>
    <row r="575" spans="1:26" ht="13.5" customHeight="1" x14ac:dyDescent="0.3">
      <c r="A575" s="63"/>
      <c r="B575" s="63"/>
      <c r="C575" s="63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</row>
    <row r="576" spans="1:26" ht="13.5" customHeight="1" x14ac:dyDescent="0.3">
      <c r="A576" s="63"/>
      <c r="B576" s="63"/>
      <c r="C576" s="63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</row>
    <row r="577" spans="1:26" ht="13.5" customHeight="1" x14ac:dyDescent="0.3">
      <c r="A577" s="63"/>
      <c r="B577" s="63"/>
      <c r="C577" s="63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</row>
    <row r="578" spans="1:26" ht="13.5" customHeight="1" x14ac:dyDescent="0.3">
      <c r="A578" s="63"/>
      <c r="B578" s="63"/>
      <c r="C578" s="63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</row>
    <row r="579" spans="1:26" ht="13.5" customHeight="1" x14ac:dyDescent="0.3">
      <c r="A579" s="63"/>
      <c r="B579" s="63"/>
      <c r="C579" s="63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</row>
    <row r="580" spans="1:26" ht="13.5" customHeight="1" x14ac:dyDescent="0.3">
      <c r="A580" s="63"/>
      <c r="B580" s="63"/>
      <c r="C580" s="63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</row>
    <row r="581" spans="1:26" ht="13.5" customHeight="1" x14ac:dyDescent="0.3">
      <c r="A581" s="63"/>
      <c r="B581" s="63"/>
      <c r="C581" s="63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</row>
    <row r="582" spans="1:26" ht="13.5" customHeight="1" x14ac:dyDescent="0.3">
      <c r="A582" s="63"/>
      <c r="B582" s="63"/>
      <c r="C582" s="63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</row>
    <row r="583" spans="1:26" ht="13.5" customHeight="1" x14ac:dyDescent="0.3">
      <c r="A583" s="63"/>
      <c r="B583" s="63"/>
      <c r="C583" s="63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</row>
    <row r="584" spans="1:26" ht="13.5" customHeight="1" x14ac:dyDescent="0.3">
      <c r="A584" s="63"/>
      <c r="B584" s="63"/>
      <c r="C584" s="63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</row>
    <row r="585" spans="1:26" ht="13.5" customHeight="1" x14ac:dyDescent="0.3">
      <c r="A585" s="63"/>
      <c r="B585" s="63"/>
      <c r="C585" s="63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</row>
    <row r="586" spans="1:26" ht="13.5" customHeight="1" x14ac:dyDescent="0.3">
      <c r="A586" s="63"/>
      <c r="B586" s="63"/>
      <c r="C586" s="63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</row>
    <row r="587" spans="1:26" ht="13.5" customHeight="1" x14ac:dyDescent="0.3">
      <c r="A587" s="63"/>
      <c r="B587" s="63"/>
      <c r="C587" s="63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</row>
    <row r="588" spans="1:26" ht="13.5" customHeight="1" x14ac:dyDescent="0.3">
      <c r="A588" s="63"/>
      <c r="B588" s="63"/>
      <c r="C588" s="63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</row>
    <row r="589" spans="1:26" ht="13.5" customHeight="1" x14ac:dyDescent="0.3">
      <c r="A589" s="63"/>
      <c r="B589" s="63"/>
      <c r="C589" s="63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</row>
    <row r="590" spans="1:26" ht="13.5" customHeight="1" x14ac:dyDescent="0.3">
      <c r="A590" s="63"/>
      <c r="B590" s="63"/>
      <c r="C590" s="63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</row>
    <row r="591" spans="1:26" ht="13.5" customHeight="1" x14ac:dyDescent="0.3">
      <c r="A591" s="63"/>
      <c r="B591" s="63"/>
      <c r="C591" s="63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</row>
    <row r="592" spans="1:26" ht="13.5" customHeight="1" x14ac:dyDescent="0.3">
      <c r="A592" s="63"/>
      <c r="B592" s="63"/>
      <c r="C592" s="63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</row>
    <row r="593" spans="1:26" ht="13.5" customHeight="1" x14ac:dyDescent="0.3">
      <c r="A593" s="63"/>
      <c r="B593" s="63"/>
      <c r="C593" s="63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</row>
    <row r="594" spans="1:26" ht="13.5" customHeight="1" x14ac:dyDescent="0.3">
      <c r="A594" s="63"/>
      <c r="B594" s="63"/>
      <c r="C594" s="63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</row>
    <row r="595" spans="1:26" ht="13.5" customHeight="1" x14ac:dyDescent="0.3">
      <c r="A595" s="63"/>
      <c r="B595" s="63"/>
      <c r="C595" s="63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</row>
    <row r="596" spans="1:26" ht="13.5" customHeight="1" x14ac:dyDescent="0.3">
      <c r="A596" s="63"/>
      <c r="B596" s="63"/>
      <c r="C596" s="63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</row>
    <row r="597" spans="1:26" ht="13.5" customHeight="1" x14ac:dyDescent="0.3">
      <c r="A597" s="63"/>
      <c r="B597" s="63"/>
      <c r="C597" s="63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</row>
    <row r="598" spans="1:26" ht="13.5" customHeight="1" x14ac:dyDescent="0.3">
      <c r="A598" s="63"/>
      <c r="B598" s="63"/>
      <c r="C598" s="63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</row>
    <row r="599" spans="1:26" ht="13.5" customHeight="1" x14ac:dyDescent="0.3">
      <c r="A599" s="63"/>
      <c r="B599" s="63"/>
      <c r="C599" s="63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</row>
    <row r="600" spans="1:26" ht="13.5" customHeight="1" x14ac:dyDescent="0.3">
      <c r="A600" s="63"/>
      <c r="B600" s="63"/>
      <c r="C600" s="63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</row>
    <row r="601" spans="1:26" ht="13.5" customHeight="1" x14ac:dyDescent="0.3">
      <c r="A601" s="63"/>
      <c r="B601" s="63"/>
      <c r="C601" s="63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</row>
    <row r="602" spans="1:26" ht="13.5" customHeight="1" x14ac:dyDescent="0.3">
      <c r="A602" s="63"/>
      <c r="B602" s="63"/>
      <c r="C602" s="63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</row>
    <row r="603" spans="1:26" ht="13.5" customHeight="1" x14ac:dyDescent="0.3">
      <c r="A603" s="63"/>
      <c r="B603" s="63"/>
      <c r="C603" s="63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</row>
    <row r="604" spans="1:26" ht="13.5" customHeight="1" x14ac:dyDescent="0.3">
      <c r="A604" s="63"/>
      <c r="B604" s="63"/>
      <c r="C604" s="63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</row>
    <row r="605" spans="1:26" ht="13.5" customHeight="1" x14ac:dyDescent="0.3">
      <c r="A605" s="63"/>
      <c r="B605" s="63"/>
      <c r="C605" s="63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</row>
    <row r="606" spans="1:26" ht="13.5" customHeight="1" x14ac:dyDescent="0.3">
      <c r="A606" s="63"/>
      <c r="B606" s="63"/>
      <c r="C606" s="63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</row>
    <row r="607" spans="1:26" ht="13.5" customHeight="1" x14ac:dyDescent="0.3">
      <c r="A607" s="63"/>
      <c r="B607" s="63"/>
      <c r="C607" s="63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</row>
    <row r="608" spans="1:26" ht="13.5" customHeight="1" x14ac:dyDescent="0.3">
      <c r="A608" s="63"/>
      <c r="B608" s="63"/>
      <c r="C608" s="63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</row>
    <row r="609" spans="1:26" ht="13.5" customHeight="1" x14ac:dyDescent="0.3">
      <c r="A609" s="63"/>
      <c r="B609" s="63"/>
      <c r="C609" s="63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</row>
    <row r="610" spans="1:26" ht="13.5" customHeight="1" x14ac:dyDescent="0.3">
      <c r="A610" s="63"/>
      <c r="B610" s="63"/>
      <c r="C610" s="63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</row>
    <row r="611" spans="1:26" ht="13.5" customHeight="1" x14ac:dyDescent="0.3">
      <c r="A611" s="63"/>
      <c r="B611" s="63"/>
      <c r="C611" s="63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</row>
    <row r="612" spans="1:26" ht="13.5" customHeight="1" x14ac:dyDescent="0.3">
      <c r="A612" s="63"/>
      <c r="B612" s="63"/>
      <c r="C612" s="63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</row>
    <row r="613" spans="1:26" ht="13.5" customHeight="1" x14ac:dyDescent="0.3">
      <c r="A613" s="63"/>
      <c r="B613" s="63"/>
      <c r="C613" s="63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</row>
    <row r="614" spans="1:26" ht="13.5" customHeight="1" x14ac:dyDescent="0.3">
      <c r="A614" s="63"/>
      <c r="B614" s="63"/>
      <c r="C614" s="63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</row>
    <row r="615" spans="1:26" ht="13.5" customHeight="1" x14ac:dyDescent="0.3">
      <c r="A615" s="63"/>
      <c r="B615" s="63"/>
      <c r="C615" s="63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</row>
    <row r="616" spans="1:26" ht="13.5" customHeight="1" x14ac:dyDescent="0.3">
      <c r="A616" s="63"/>
      <c r="B616" s="63"/>
      <c r="C616" s="63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</row>
    <row r="617" spans="1:26" ht="13.5" customHeight="1" x14ac:dyDescent="0.3">
      <c r="A617" s="63"/>
      <c r="B617" s="63"/>
      <c r="C617" s="63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</row>
    <row r="618" spans="1:26" ht="13.5" customHeight="1" x14ac:dyDescent="0.3">
      <c r="A618" s="63"/>
      <c r="B618" s="63"/>
      <c r="C618" s="63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</row>
    <row r="619" spans="1:26" ht="13.5" customHeight="1" x14ac:dyDescent="0.3">
      <c r="A619" s="63"/>
      <c r="B619" s="63"/>
      <c r="C619" s="63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</row>
    <row r="620" spans="1:26" ht="13.5" customHeight="1" x14ac:dyDescent="0.3">
      <c r="A620" s="63"/>
      <c r="B620" s="63"/>
      <c r="C620" s="63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</row>
    <row r="621" spans="1:26" ht="13.5" customHeight="1" x14ac:dyDescent="0.3">
      <c r="A621" s="63"/>
      <c r="B621" s="63"/>
      <c r="C621" s="63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</row>
    <row r="622" spans="1:26" ht="13.5" customHeight="1" x14ac:dyDescent="0.3">
      <c r="A622" s="63"/>
      <c r="B622" s="63"/>
      <c r="C622" s="63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</row>
    <row r="623" spans="1:26" ht="13.5" customHeight="1" x14ac:dyDescent="0.3">
      <c r="A623" s="63"/>
      <c r="B623" s="63"/>
      <c r="C623" s="63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</row>
    <row r="624" spans="1:26" ht="13.5" customHeight="1" x14ac:dyDescent="0.3">
      <c r="A624" s="63"/>
      <c r="B624" s="63"/>
      <c r="C624" s="63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</row>
    <row r="625" spans="1:26" ht="13.5" customHeight="1" x14ac:dyDescent="0.3">
      <c r="A625" s="63"/>
      <c r="B625" s="63"/>
      <c r="C625" s="63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</row>
    <row r="626" spans="1:26" ht="13.5" customHeight="1" x14ac:dyDescent="0.3">
      <c r="A626" s="63"/>
      <c r="B626" s="63"/>
      <c r="C626" s="63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</row>
    <row r="627" spans="1:26" ht="13.5" customHeight="1" x14ac:dyDescent="0.3">
      <c r="A627" s="63"/>
      <c r="B627" s="63"/>
      <c r="C627" s="63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</row>
    <row r="628" spans="1:26" ht="13.5" customHeight="1" x14ac:dyDescent="0.3">
      <c r="A628" s="63"/>
      <c r="B628" s="63"/>
      <c r="C628" s="63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</row>
    <row r="629" spans="1:26" ht="13.5" customHeight="1" x14ac:dyDescent="0.3">
      <c r="A629" s="63"/>
      <c r="B629" s="63"/>
      <c r="C629" s="63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</row>
    <row r="630" spans="1:26" ht="13.5" customHeight="1" x14ac:dyDescent="0.3">
      <c r="A630" s="63"/>
      <c r="B630" s="63"/>
      <c r="C630" s="63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</row>
    <row r="631" spans="1:26" ht="13.5" customHeight="1" x14ac:dyDescent="0.3">
      <c r="A631" s="63"/>
      <c r="B631" s="63"/>
      <c r="C631" s="63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</row>
    <row r="632" spans="1:26" ht="13.5" customHeight="1" x14ac:dyDescent="0.3">
      <c r="A632" s="63"/>
      <c r="B632" s="63"/>
      <c r="C632" s="63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</row>
    <row r="633" spans="1:26" ht="13.5" customHeight="1" x14ac:dyDescent="0.3">
      <c r="A633" s="63"/>
      <c r="B633" s="63"/>
      <c r="C633" s="63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</row>
    <row r="634" spans="1:26" ht="13.5" customHeight="1" x14ac:dyDescent="0.3">
      <c r="A634" s="63"/>
      <c r="B634" s="63"/>
      <c r="C634" s="63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</row>
    <row r="635" spans="1:26" ht="13.5" customHeight="1" x14ac:dyDescent="0.3">
      <c r="A635" s="63"/>
      <c r="B635" s="63"/>
      <c r="C635" s="63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</row>
    <row r="636" spans="1:26" ht="13.5" customHeight="1" x14ac:dyDescent="0.3">
      <c r="A636" s="63"/>
      <c r="B636" s="63"/>
      <c r="C636" s="63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</row>
    <row r="637" spans="1:26" ht="13.5" customHeight="1" x14ac:dyDescent="0.3">
      <c r="A637" s="63"/>
      <c r="B637" s="63"/>
      <c r="C637" s="63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</row>
    <row r="638" spans="1:26" ht="13.5" customHeight="1" x14ac:dyDescent="0.3">
      <c r="A638" s="63"/>
      <c r="B638" s="63"/>
      <c r="C638" s="63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</row>
    <row r="639" spans="1:26" ht="13.5" customHeight="1" x14ac:dyDescent="0.3">
      <c r="A639" s="63"/>
      <c r="B639" s="63"/>
      <c r="C639" s="63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</row>
    <row r="640" spans="1:26" ht="13.5" customHeight="1" x14ac:dyDescent="0.3">
      <c r="A640" s="63"/>
      <c r="B640" s="63"/>
      <c r="C640" s="63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</row>
    <row r="641" spans="1:26" ht="13.5" customHeight="1" x14ac:dyDescent="0.3">
      <c r="A641" s="63"/>
      <c r="B641" s="63"/>
      <c r="C641" s="63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</row>
    <row r="642" spans="1:26" ht="13.5" customHeight="1" x14ac:dyDescent="0.3">
      <c r="A642" s="63"/>
      <c r="B642" s="63"/>
      <c r="C642" s="63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</row>
    <row r="643" spans="1:26" ht="13.5" customHeight="1" x14ac:dyDescent="0.3">
      <c r="A643" s="63"/>
      <c r="B643" s="63"/>
      <c r="C643" s="63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</row>
    <row r="644" spans="1:26" ht="13.5" customHeight="1" x14ac:dyDescent="0.3">
      <c r="A644" s="63"/>
      <c r="B644" s="63"/>
      <c r="C644" s="63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</row>
    <row r="645" spans="1:26" ht="13.5" customHeight="1" x14ac:dyDescent="0.3">
      <c r="A645" s="63"/>
      <c r="B645" s="63"/>
      <c r="C645" s="63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</row>
    <row r="646" spans="1:26" ht="13.5" customHeight="1" x14ac:dyDescent="0.3">
      <c r="A646" s="63"/>
      <c r="B646" s="63"/>
      <c r="C646" s="63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</row>
    <row r="647" spans="1:26" ht="13.5" customHeight="1" x14ac:dyDescent="0.3">
      <c r="A647" s="63"/>
      <c r="B647" s="63"/>
      <c r="C647" s="63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</row>
    <row r="648" spans="1:26" ht="13.5" customHeight="1" x14ac:dyDescent="0.3">
      <c r="A648" s="63"/>
      <c r="B648" s="63"/>
      <c r="C648" s="63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</row>
    <row r="649" spans="1:26" ht="13.5" customHeight="1" x14ac:dyDescent="0.3">
      <c r="A649" s="63"/>
      <c r="B649" s="63"/>
      <c r="C649" s="63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</row>
    <row r="650" spans="1:26" ht="13.5" customHeight="1" x14ac:dyDescent="0.3">
      <c r="A650" s="63"/>
      <c r="B650" s="63"/>
      <c r="C650" s="63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</row>
    <row r="651" spans="1:26" ht="13.5" customHeight="1" x14ac:dyDescent="0.3">
      <c r="A651" s="63"/>
      <c r="B651" s="63"/>
      <c r="C651" s="63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</row>
    <row r="652" spans="1:26" ht="13.5" customHeight="1" x14ac:dyDescent="0.3">
      <c r="A652" s="63"/>
      <c r="B652" s="63"/>
      <c r="C652" s="63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</row>
    <row r="653" spans="1:26" ht="13.5" customHeight="1" x14ac:dyDescent="0.3">
      <c r="A653" s="63"/>
      <c r="B653" s="63"/>
      <c r="C653" s="63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</row>
    <row r="654" spans="1:26" ht="13.5" customHeight="1" x14ac:dyDescent="0.3">
      <c r="A654" s="63"/>
      <c r="B654" s="63"/>
      <c r="C654" s="63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</row>
    <row r="655" spans="1:26" ht="13.5" customHeight="1" x14ac:dyDescent="0.3">
      <c r="A655" s="63"/>
      <c r="B655" s="63"/>
      <c r="C655" s="63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</row>
    <row r="656" spans="1:26" ht="13.5" customHeight="1" x14ac:dyDescent="0.3">
      <c r="A656" s="63"/>
      <c r="B656" s="63"/>
      <c r="C656" s="63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</row>
    <row r="657" spans="1:26" ht="13.5" customHeight="1" x14ac:dyDescent="0.3">
      <c r="A657" s="63"/>
      <c r="B657" s="63"/>
      <c r="C657" s="63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</row>
    <row r="658" spans="1:26" ht="13.5" customHeight="1" x14ac:dyDescent="0.3">
      <c r="A658" s="63"/>
      <c r="B658" s="63"/>
      <c r="C658" s="63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</row>
    <row r="659" spans="1:26" ht="13.5" customHeight="1" x14ac:dyDescent="0.3">
      <c r="A659" s="63"/>
      <c r="B659" s="63"/>
      <c r="C659" s="63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</row>
    <row r="660" spans="1:26" ht="13.5" customHeight="1" x14ac:dyDescent="0.3">
      <c r="A660" s="63"/>
      <c r="B660" s="63"/>
      <c r="C660" s="63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</row>
    <row r="661" spans="1:26" ht="13.5" customHeight="1" x14ac:dyDescent="0.3">
      <c r="A661" s="63"/>
      <c r="B661" s="63"/>
      <c r="C661" s="63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</row>
    <row r="662" spans="1:26" ht="13.5" customHeight="1" x14ac:dyDescent="0.3">
      <c r="A662" s="63"/>
      <c r="B662" s="63"/>
      <c r="C662" s="63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</row>
    <row r="663" spans="1:26" ht="13.5" customHeight="1" x14ac:dyDescent="0.3">
      <c r="A663" s="63"/>
      <c r="B663" s="63"/>
      <c r="C663" s="63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</row>
    <row r="664" spans="1:26" ht="13.5" customHeight="1" x14ac:dyDescent="0.3">
      <c r="A664" s="63"/>
      <c r="B664" s="63"/>
      <c r="C664" s="63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</row>
    <row r="665" spans="1:26" ht="13.5" customHeight="1" x14ac:dyDescent="0.3">
      <c r="A665" s="63"/>
      <c r="B665" s="63"/>
      <c r="C665" s="63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</row>
    <row r="666" spans="1:26" ht="13.5" customHeight="1" x14ac:dyDescent="0.3">
      <c r="A666" s="63"/>
      <c r="B666" s="63"/>
      <c r="C666" s="63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</row>
    <row r="667" spans="1:26" ht="13.5" customHeight="1" x14ac:dyDescent="0.3">
      <c r="A667" s="63"/>
      <c r="B667" s="63"/>
      <c r="C667" s="63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</row>
    <row r="668" spans="1:26" ht="13.5" customHeight="1" x14ac:dyDescent="0.3">
      <c r="A668" s="63"/>
      <c r="B668" s="63"/>
      <c r="C668" s="63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</row>
    <row r="669" spans="1:26" ht="13.5" customHeight="1" x14ac:dyDescent="0.3">
      <c r="A669" s="63"/>
      <c r="B669" s="63"/>
      <c r="C669" s="63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</row>
    <row r="670" spans="1:26" ht="13.5" customHeight="1" x14ac:dyDescent="0.3">
      <c r="A670" s="63"/>
      <c r="B670" s="63"/>
      <c r="C670" s="63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</row>
    <row r="671" spans="1:26" ht="13.5" customHeight="1" x14ac:dyDescent="0.3">
      <c r="A671" s="63"/>
      <c r="B671" s="63"/>
      <c r="C671" s="63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</row>
    <row r="672" spans="1:26" ht="13.5" customHeight="1" x14ac:dyDescent="0.3">
      <c r="A672" s="63"/>
      <c r="B672" s="63"/>
      <c r="C672" s="63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</row>
    <row r="673" spans="1:26" ht="13.5" customHeight="1" x14ac:dyDescent="0.3">
      <c r="A673" s="63"/>
      <c r="B673" s="63"/>
      <c r="C673" s="63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</row>
    <row r="674" spans="1:26" ht="13.5" customHeight="1" x14ac:dyDescent="0.3">
      <c r="A674" s="63"/>
      <c r="B674" s="63"/>
      <c r="C674" s="63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</row>
    <row r="675" spans="1:26" ht="13.5" customHeight="1" x14ac:dyDescent="0.3">
      <c r="A675" s="63"/>
      <c r="B675" s="63"/>
      <c r="C675" s="63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</row>
    <row r="676" spans="1:26" ht="13.5" customHeight="1" x14ac:dyDescent="0.3">
      <c r="A676" s="63"/>
      <c r="B676" s="63"/>
      <c r="C676" s="63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</row>
    <row r="677" spans="1:26" ht="13.5" customHeight="1" x14ac:dyDescent="0.3">
      <c r="A677" s="63"/>
      <c r="B677" s="63"/>
      <c r="C677" s="63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</row>
    <row r="678" spans="1:26" ht="13.5" customHeight="1" x14ac:dyDescent="0.3">
      <c r="A678" s="63"/>
      <c r="B678" s="63"/>
      <c r="C678" s="63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</row>
    <row r="679" spans="1:26" ht="13.5" customHeight="1" x14ac:dyDescent="0.3">
      <c r="A679" s="63"/>
      <c r="B679" s="63"/>
      <c r="C679" s="63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</row>
    <row r="680" spans="1:26" ht="13.5" customHeight="1" x14ac:dyDescent="0.3">
      <c r="A680" s="63"/>
      <c r="B680" s="63"/>
      <c r="C680" s="63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</row>
    <row r="681" spans="1:26" ht="13.5" customHeight="1" x14ac:dyDescent="0.3">
      <c r="A681" s="63"/>
      <c r="B681" s="63"/>
      <c r="C681" s="63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</row>
    <row r="682" spans="1:26" ht="13.5" customHeight="1" x14ac:dyDescent="0.3">
      <c r="A682" s="63"/>
      <c r="B682" s="63"/>
      <c r="C682" s="63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</row>
    <row r="683" spans="1:26" ht="13.5" customHeight="1" x14ac:dyDescent="0.3">
      <c r="A683" s="63"/>
      <c r="B683" s="63"/>
      <c r="C683" s="63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</row>
    <row r="684" spans="1:26" ht="13.5" customHeight="1" x14ac:dyDescent="0.3">
      <c r="A684" s="63"/>
      <c r="B684" s="63"/>
      <c r="C684" s="63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</row>
    <row r="685" spans="1:26" ht="13.5" customHeight="1" x14ac:dyDescent="0.3">
      <c r="A685" s="63"/>
      <c r="B685" s="63"/>
      <c r="C685" s="63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</row>
    <row r="686" spans="1:26" ht="13.5" customHeight="1" x14ac:dyDescent="0.3">
      <c r="A686" s="63"/>
      <c r="B686" s="63"/>
      <c r="C686" s="63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</row>
    <row r="687" spans="1:26" ht="13.5" customHeight="1" x14ac:dyDescent="0.3">
      <c r="A687" s="63"/>
      <c r="B687" s="63"/>
      <c r="C687" s="63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</row>
    <row r="688" spans="1:26" ht="13.5" customHeight="1" x14ac:dyDescent="0.3">
      <c r="A688" s="63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</row>
    <row r="689" spans="1:26" ht="13.5" customHeight="1" x14ac:dyDescent="0.3">
      <c r="A689" s="63"/>
      <c r="B689" s="63"/>
      <c r="C689" s="63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</row>
    <row r="690" spans="1:26" ht="13.5" customHeight="1" x14ac:dyDescent="0.3">
      <c r="A690" s="63"/>
      <c r="B690" s="63"/>
      <c r="C690" s="63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</row>
    <row r="691" spans="1:26" ht="13.5" customHeight="1" x14ac:dyDescent="0.3">
      <c r="A691" s="63"/>
      <c r="B691" s="63"/>
      <c r="C691" s="63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</row>
    <row r="692" spans="1:26" ht="13.5" customHeight="1" x14ac:dyDescent="0.3">
      <c r="A692" s="63"/>
      <c r="B692" s="63"/>
      <c r="C692" s="63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</row>
    <row r="693" spans="1:26" ht="13.5" customHeight="1" x14ac:dyDescent="0.3">
      <c r="A693" s="63"/>
      <c r="B693" s="63"/>
      <c r="C693" s="63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</row>
    <row r="694" spans="1:26" ht="13.5" customHeight="1" x14ac:dyDescent="0.3">
      <c r="A694" s="63"/>
      <c r="B694" s="63"/>
      <c r="C694" s="63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</row>
    <row r="695" spans="1:26" ht="13.5" customHeight="1" x14ac:dyDescent="0.3">
      <c r="A695" s="63"/>
      <c r="B695" s="63"/>
      <c r="C695" s="63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</row>
    <row r="696" spans="1:26" ht="13.5" customHeight="1" x14ac:dyDescent="0.3">
      <c r="A696" s="63"/>
      <c r="B696" s="63"/>
      <c r="C696" s="63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</row>
    <row r="697" spans="1:26" ht="13.5" customHeight="1" x14ac:dyDescent="0.3">
      <c r="A697" s="63"/>
      <c r="B697" s="63"/>
      <c r="C697" s="63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</row>
    <row r="698" spans="1:26" ht="13.5" customHeight="1" x14ac:dyDescent="0.3">
      <c r="A698" s="63"/>
      <c r="B698" s="63"/>
      <c r="C698" s="63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</row>
    <row r="699" spans="1:26" ht="13.5" customHeight="1" x14ac:dyDescent="0.3">
      <c r="A699" s="63"/>
      <c r="B699" s="63"/>
      <c r="C699" s="63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</row>
    <row r="700" spans="1:26" ht="13.5" customHeight="1" x14ac:dyDescent="0.3">
      <c r="A700" s="63"/>
      <c r="B700" s="63"/>
      <c r="C700" s="63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</row>
    <row r="701" spans="1:26" ht="13.5" customHeight="1" x14ac:dyDescent="0.3">
      <c r="A701" s="63"/>
      <c r="B701" s="63"/>
      <c r="C701" s="63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</row>
    <row r="702" spans="1:26" ht="13.5" customHeight="1" x14ac:dyDescent="0.3">
      <c r="A702" s="63"/>
      <c r="B702" s="63"/>
      <c r="C702" s="63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</row>
    <row r="703" spans="1:26" ht="13.5" customHeight="1" x14ac:dyDescent="0.3">
      <c r="A703" s="63"/>
      <c r="B703" s="63"/>
      <c r="C703" s="63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</row>
    <row r="704" spans="1:26" ht="13.5" customHeight="1" x14ac:dyDescent="0.3">
      <c r="A704" s="63"/>
      <c r="B704" s="63"/>
      <c r="C704" s="63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</row>
    <row r="705" spans="1:26" ht="13.5" customHeight="1" x14ac:dyDescent="0.3">
      <c r="A705" s="63"/>
      <c r="B705" s="63"/>
      <c r="C705" s="63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</row>
    <row r="706" spans="1:26" ht="13.5" customHeight="1" x14ac:dyDescent="0.3">
      <c r="A706" s="63"/>
      <c r="B706" s="63"/>
      <c r="C706" s="63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</row>
    <row r="707" spans="1:26" ht="13.5" customHeight="1" x14ac:dyDescent="0.3">
      <c r="A707" s="63"/>
      <c r="B707" s="63"/>
      <c r="C707" s="63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</row>
    <row r="708" spans="1:26" ht="13.5" customHeight="1" x14ac:dyDescent="0.3">
      <c r="A708" s="63"/>
      <c r="B708" s="63"/>
      <c r="C708" s="63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</row>
    <row r="709" spans="1:26" ht="13.5" customHeight="1" x14ac:dyDescent="0.3">
      <c r="A709" s="63"/>
      <c r="B709" s="63"/>
      <c r="C709" s="63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</row>
    <row r="710" spans="1:26" ht="13.5" customHeight="1" x14ac:dyDescent="0.3">
      <c r="A710" s="63"/>
      <c r="B710" s="63"/>
      <c r="C710" s="63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</row>
    <row r="711" spans="1:26" ht="13.5" customHeight="1" x14ac:dyDescent="0.3">
      <c r="A711" s="63"/>
      <c r="B711" s="63"/>
      <c r="C711" s="63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</row>
    <row r="712" spans="1:26" ht="13.5" customHeight="1" x14ac:dyDescent="0.3">
      <c r="A712" s="63"/>
      <c r="B712" s="63"/>
      <c r="C712" s="63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</row>
    <row r="713" spans="1:26" ht="13.5" customHeight="1" x14ac:dyDescent="0.3">
      <c r="A713" s="63"/>
      <c r="B713" s="63"/>
      <c r="C713" s="63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</row>
    <row r="714" spans="1:26" ht="13.5" customHeight="1" x14ac:dyDescent="0.3">
      <c r="A714" s="63"/>
      <c r="B714" s="63"/>
      <c r="C714" s="63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</row>
    <row r="715" spans="1:26" ht="13.5" customHeight="1" x14ac:dyDescent="0.3">
      <c r="A715" s="63"/>
      <c r="B715" s="63"/>
      <c r="C715" s="63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</row>
    <row r="716" spans="1:26" ht="13.5" customHeight="1" x14ac:dyDescent="0.3">
      <c r="A716" s="63"/>
      <c r="B716" s="63"/>
      <c r="C716" s="63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</row>
    <row r="717" spans="1:26" ht="13.5" customHeight="1" x14ac:dyDescent="0.3">
      <c r="A717" s="63"/>
      <c r="B717" s="63"/>
      <c r="C717" s="63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</row>
    <row r="718" spans="1:26" ht="13.5" customHeight="1" x14ac:dyDescent="0.3">
      <c r="A718" s="63"/>
      <c r="B718" s="63"/>
      <c r="C718" s="63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</row>
    <row r="719" spans="1:26" ht="13.5" customHeight="1" x14ac:dyDescent="0.3">
      <c r="A719" s="63"/>
      <c r="B719" s="63"/>
      <c r="C719" s="63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</row>
    <row r="720" spans="1:26" ht="13.5" customHeight="1" x14ac:dyDescent="0.3">
      <c r="A720" s="63"/>
      <c r="B720" s="63"/>
      <c r="C720" s="63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</row>
    <row r="721" spans="1:26" ht="13.5" customHeight="1" x14ac:dyDescent="0.3">
      <c r="A721" s="63"/>
      <c r="B721" s="63"/>
      <c r="C721" s="63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</row>
    <row r="722" spans="1:26" ht="13.5" customHeight="1" x14ac:dyDescent="0.3">
      <c r="A722" s="63"/>
      <c r="B722" s="63"/>
      <c r="C722" s="63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</row>
    <row r="723" spans="1:26" ht="13.5" customHeight="1" x14ac:dyDescent="0.3">
      <c r="A723" s="63"/>
      <c r="B723" s="63"/>
      <c r="C723" s="63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</row>
    <row r="724" spans="1:26" ht="13.5" customHeight="1" x14ac:dyDescent="0.3">
      <c r="A724" s="63"/>
      <c r="B724" s="63"/>
      <c r="C724" s="63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</row>
    <row r="725" spans="1:26" ht="13.5" customHeight="1" x14ac:dyDescent="0.3">
      <c r="A725" s="63"/>
      <c r="B725" s="63"/>
      <c r="C725" s="63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</row>
    <row r="726" spans="1:26" ht="13.5" customHeight="1" x14ac:dyDescent="0.3">
      <c r="A726" s="63"/>
      <c r="B726" s="63"/>
      <c r="C726" s="63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</row>
    <row r="727" spans="1:26" ht="13.5" customHeight="1" x14ac:dyDescent="0.3">
      <c r="A727" s="63"/>
      <c r="B727" s="63"/>
      <c r="C727" s="63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</row>
    <row r="728" spans="1:26" ht="13.5" customHeight="1" x14ac:dyDescent="0.3">
      <c r="A728" s="63"/>
      <c r="B728" s="63"/>
      <c r="C728" s="63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</row>
    <row r="729" spans="1:26" ht="13.5" customHeight="1" x14ac:dyDescent="0.3">
      <c r="A729" s="63"/>
      <c r="B729" s="63"/>
      <c r="C729" s="63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</row>
    <row r="730" spans="1:26" ht="13.5" customHeight="1" x14ac:dyDescent="0.3">
      <c r="A730" s="63"/>
      <c r="B730" s="63"/>
      <c r="C730" s="63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</row>
    <row r="731" spans="1:26" ht="13.5" customHeight="1" x14ac:dyDescent="0.3">
      <c r="A731" s="63"/>
      <c r="B731" s="63"/>
      <c r="C731" s="63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</row>
    <row r="732" spans="1:26" ht="13.5" customHeight="1" x14ac:dyDescent="0.3">
      <c r="A732" s="63"/>
      <c r="B732" s="63"/>
      <c r="C732" s="63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</row>
    <row r="733" spans="1:26" ht="13.5" customHeight="1" x14ac:dyDescent="0.3">
      <c r="A733" s="63"/>
      <c r="B733" s="63"/>
      <c r="C733" s="63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</row>
    <row r="734" spans="1:26" ht="13.5" customHeight="1" x14ac:dyDescent="0.3">
      <c r="A734" s="63"/>
      <c r="B734" s="63"/>
      <c r="C734" s="63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</row>
    <row r="735" spans="1:26" ht="13.5" customHeight="1" x14ac:dyDescent="0.3">
      <c r="A735" s="63"/>
      <c r="B735" s="63"/>
      <c r="C735" s="63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</row>
    <row r="736" spans="1:26" ht="13.5" customHeight="1" x14ac:dyDescent="0.3">
      <c r="A736" s="63"/>
      <c r="B736" s="63"/>
      <c r="C736" s="63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</row>
    <row r="737" spans="1:26" ht="13.5" customHeight="1" x14ac:dyDescent="0.3">
      <c r="A737" s="63"/>
      <c r="B737" s="63"/>
      <c r="C737" s="63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</row>
    <row r="738" spans="1:26" ht="13.5" customHeight="1" x14ac:dyDescent="0.3">
      <c r="A738" s="63"/>
      <c r="B738" s="63"/>
      <c r="C738" s="63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</row>
    <row r="739" spans="1:26" ht="13.5" customHeight="1" x14ac:dyDescent="0.3">
      <c r="A739" s="63"/>
      <c r="B739" s="63"/>
      <c r="C739" s="63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</row>
    <row r="740" spans="1:26" ht="13.5" customHeight="1" x14ac:dyDescent="0.3">
      <c r="A740" s="63"/>
      <c r="B740" s="63"/>
      <c r="C740" s="63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</row>
    <row r="741" spans="1:26" ht="13.5" customHeight="1" x14ac:dyDescent="0.3">
      <c r="A741" s="63"/>
      <c r="B741" s="63"/>
      <c r="C741" s="63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</row>
    <row r="742" spans="1:26" ht="13.5" customHeight="1" x14ac:dyDescent="0.3">
      <c r="A742" s="63"/>
      <c r="B742" s="63"/>
      <c r="C742" s="63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</row>
    <row r="743" spans="1:26" ht="13.5" customHeight="1" x14ac:dyDescent="0.3">
      <c r="A743" s="63"/>
      <c r="B743" s="63"/>
      <c r="C743" s="63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</row>
    <row r="744" spans="1:26" ht="13.5" customHeight="1" x14ac:dyDescent="0.3">
      <c r="A744" s="63"/>
      <c r="B744" s="63"/>
      <c r="C744" s="63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</row>
    <row r="745" spans="1:26" ht="13.5" customHeight="1" x14ac:dyDescent="0.3">
      <c r="A745" s="63"/>
      <c r="B745" s="63"/>
      <c r="C745" s="63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</row>
    <row r="746" spans="1:26" ht="13.5" customHeight="1" x14ac:dyDescent="0.3">
      <c r="A746" s="63"/>
      <c r="B746" s="63"/>
      <c r="C746" s="63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</row>
    <row r="747" spans="1:26" ht="13.5" customHeight="1" x14ac:dyDescent="0.3">
      <c r="A747" s="63"/>
      <c r="B747" s="63"/>
      <c r="C747" s="63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</row>
    <row r="748" spans="1:26" ht="13.5" customHeight="1" x14ac:dyDescent="0.3">
      <c r="A748" s="63"/>
      <c r="B748" s="63"/>
      <c r="C748" s="63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</row>
    <row r="749" spans="1:26" ht="13.5" customHeight="1" x14ac:dyDescent="0.3">
      <c r="A749" s="63"/>
      <c r="B749" s="63"/>
      <c r="C749" s="63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</row>
    <row r="750" spans="1:26" ht="13.5" customHeight="1" x14ac:dyDescent="0.3">
      <c r="A750" s="63"/>
      <c r="B750" s="63"/>
      <c r="C750" s="63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</row>
    <row r="751" spans="1:26" ht="13.5" customHeight="1" x14ac:dyDescent="0.3">
      <c r="A751" s="63"/>
      <c r="B751" s="63"/>
      <c r="C751" s="63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</row>
    <row r="752" spans="1:26" ht="13.5" customHeight="1" x14ac:dyDescent="0.3">
      <c r="A752" s="63"/>
      <c r="B752" s="63"/>
      <c r="C752" s="63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</row>
    <row r="753" spans="1:26" ht="13.5" customHeight="1" x14ac:dyDescent="0.3">
      <c r="A753" s="63"/>
      <c r="B753" s="63"/>
      <c r="C753" s="63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</row>
    <row r="754" spans="1:26" ht="13.5" customHeight="1" x14ac:dyDescent="0.3">
      <c r="A754" s="63"/>
      <c r="B754" s="63"/>
      <c r="C754" s="63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</row>
    <row r="755" spans="1:26" ht="13.5" customHeight="1" x14ac:dyDescent="0.3">
      <c r="A755" s="63"/>
      <c r="B755" s="63"/>
      <c r="C755" s="63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</row>
    <row r="756" spans="1:26" ht="13.5" customHeight="1" x14ac:dyDescent="0.3">
      <c r="A756" s="63"/>
      <c r="B756" s="63"/>
      <c r="C756" s="63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</row>
    <row r="757" spans="1:26" ht="13.5" customHeight="1" x14ac:dyDescent="0.3">
      <c r="A757" s="63"/>
      <c r="B757" s="63"/>
      <c r="C757" s="63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</row>
    <row r="758" spans="1:26" ht="13.5" customHeight="1" x14ac:dyDescent="0.3">
      <c r="A758" s="63"/>
      <c r="B758" s="63"/>
      <c r="C758" s="63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</row>
    <row r="759" spans="1:26" ht="13.5" customHeight="1" x14ac:dyDescent="0.3">
      <c r="A759" s="63"/>
      <c r="B759" s="63"/>
      <c r="C759" s="63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</row>
    <row r="760" spans="1:26" ht="13.5" customHeight="1" x14ac:dyDescent="0.3">
      <c r="A760" s="63"/>
      <c r="B760" s="63"/>
      <c r="C760" s="63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</row>
    <row r="761" spans="1:26" ht="13.5" customHeight="1" x14ac:dyDescent="0.3">
      <c r="A761" s="63"/>
      <c r="B761" s="63"/>
      <c r="C761" s="63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</row>
    <row r="762" spans="1:26" ht="13.5" customHeight="1" x14ac:dyDescent="0.3">
      <c r="A762" s="63"/>
      <c r="B762" s="63"/>
      <c r="C762" s="63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</row>
    <row r="763" spans="1:26" ht="13.5" customHeight="1" x14ac:dyDescent="0.3">
      <c r="A763" s="63"/>
      <c r="B763" s="63"/>
      <c r="C763" s="63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</row>
    <row r="764" spans="1:26" ht="13.5" customHeight="1" x14ac:dyDescent="0.3">
      <c r="A764" s="63"/>
      <c r="B764" s="63"/>
      <c r="C764" s="63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</row>
    <row r="765" spans="1:26" ht="13.5" customHeight="1" x14ac:dyDescent="0.3">
      <c r="A765" s="63"/>
      <c r="B765" s="63"/>
      <c r="C765" s="63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</row>
    <row r="766" spans="1:26" ht="13.5" customHeight="1" x14ac:dyDescent="0.3">
      <c r="A766" s="63"/>
      <c r="B766" s="63"/>
      <c r="C766" s="63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</row>
    <row r="767" spans="1:26" ht="13.5" customHeight="1" x14ac:dyDescent="0.3">
      <c r="A767" s="63"/>
      <c r="B767" s="63"/>
      <c r="C767" s="63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</row>
    <row r="768" spans="1:26" ht="13.5" customHeight="1" x14ac:dyDescent="0.3">
      <c r="A768" s="63"/>
      <c r="B768" s="63"/>
      <c r="C768" s="63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</row>
    <row r="769" spans="1:26" ht="13.5" customHeight="1" x14ac:dyDescent="0.3">
      <c r="A769" s="63"/>
      <c r="B769" s="63"/>
      <c r="C769" s="63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</row>
    <row r="770" spans="1:26" ht="13.5" customHeight="1" x14ac:dyDescent="0.3">
      <c r="A770" s="63"/>
      <c r="B770" s="63"/>
      <c r="C770" s="63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</row>
    <row r="771" spans="1:26" ht="13.5" customHeight="1" x14ac:dyDescent="0.3">
      <c r="A771" s="63"/>
      <c r="B771" s="63"/>
      <c r="C771" s="63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</row>
    <row r="772" spans="1:26" ht="13.5" customHeight="1" x14ac:dyDescent="0.3">
      <c r="A772" s="63"/>
      <c r="B772" s="63"/>
      <c r="C772" s="63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</row>
    <row r="773" spans="1:26" ht="13.5" customHeight="1" x14ac:dyDescent="0.3">
      <c r="A773" s="63"/>
      <c r="B773" s="63"/>
      <c r="C773" s="63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</row>
    <row r="774" spans="1:26" ht="13.5" customHeight="1" x14ac:dyDescent="0.3">
      <c r="A774" s="63"/>
      <c r="B774" s="63"/>
      <c r="C774" s="63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</row>
    <row r="775" spans="1:26" ht="13.5" customHeight="1" x14ac:dyDescent="0.3">
      <c r="A775" s="63"/>
      <c r="B775" s="63"/>
      <c r="C775" s="63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</row>
    <row r="776" spans="1:26" ht="13.5" customHeight="1" x14ac:dyDescent="0.3">
      <c r="A776" s="63"/>
      <c r="B776" s="63"/>
      <c r="C776" s="63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</row>
    <row r="777" spans="1:26" ht="13.5" customHeight="1" x14ac:dyDescent="0.3">
      <c r="A777" s="63"/>
      <c r="B777" s="63"/>
      <c r="C777" s="63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</row>
    <row r="778" spans="1:26" ht="13.5" customHeight="1" x14ac:dyDescent="0.3">
      <c r="A778" s="63"/>
      <c r="B778" s="63"/>
      <c r="C778" s="63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</row>
    <row r="779" spans="1:26" ht="13.5" customHeight="1" x14ac:dyDescent="0.3">
      <c r="A779" s="63"/>
      <c r="B779" s="63"/>
      <c r="C779" s="63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</row>
    <row r="780" spans="1:26" ht="13.5" customHeight="1" x14ac:dyDescent="0.3">
      <c r="A780" s="63"/>
      <c r="B780" s="63"/>
      <c r="C780" s="63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</row>
    <row r="781" spans="1:26" ht="13.5" customHeight="1" x14ac:dyDescent="0.3">
      <c r="A781" s="63"/>
      <c r="B781" s="63"/>
      <c r="C781" s="63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</row>
    <row r="782" spans="1:26" ht="13.5" customHeight="1" x14ac:dyDescent="0.3">
      <c r="A782" s="63"/>
      <c r="B782" s="63"/>
      <c r="C782" s="63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</row>
    <row r="783" spans="1:26" ht="13.5" customHeight="1" x14ac:dyDescent="0.3">
      <c r="A783" s="63"/>
      <c r="B783" s="63"/>
      <c r="C783" s="63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</row>
    <row r="784" spans="1:26" ht="13.5" customHeight="1" x14ac:dyDescent="0.3">
      <c r="A784" s="63"/>
      <c r="B784" s="63"/>
      <c r="C784" s="63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</row>
    <row r="785" spans="1:26" ht="13.5" customHeight="1" x14ac:dyDescent="0.3">
      <c r="A785" s="63"/>
      <c r="B785" s="63"/>
      <c r="C785" s="63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</row>
    <row r="786" spans="1:26" ht="13.5" customHeight="1" x14ac:dyDescent="0.3">
      <c r="A786" s="63"/>
      <c r="B786" s="63"/>
      <c r="C786" s="63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</row>
    <row r="787" spans="1:26" ht="13.5" customHeight="1" x14ac:dyDescent="0.3">
      <c r="A787" s="63"/>
      <c r="B787" s="63"/>
      <c r="C787" s="63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</row>
    <row r="788" spans="1:26" ht="13.5" customHeight="1" x14ac:dyDescent="0.3">
      <c r="A788" s="63"/>
      <c r="B788" s="63"/>
      <c r="C788" s="63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</row>
    <row r="789" spans="1:26" ht="13.5" customHeight="1" x14ac:dyDescent="0.3">
      <c r="A789" s="63"/>
      <c r="B789" s="63"/>
      <c r="C789" s="63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</row>
    <row r="790" spans="1:26" ht="13.5" customHeight="1" x14ac:dyDescent="0.3">
      <c r="A790" s="63"/>
      <c r="B790" s="63"/>
      <c r="C790" s="63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</row>
    <row r="791" spans="1:26" ht="13.5" customHeight="1" x14ac:dyDescent="0.3">
      <c r="A791" s="63"/>
      <c r="B791" s="63"/>
      <c r="C791" s="63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</row>
    <row r="792" spans="1:26" ht="13.5" customHeight="1" x14ac:dyDescent="0.3">
      <c r="A792" s="63"/>
      <c r="B792" s="63"/>
      <c r="C792" s="63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</row>
    <row r="793" spans="1:26" ht="13.5" customHeight="1" x14ac:dyDescent="0.3">
      <c r="A793" s="63"/>
      <c r="B793" s="63"/>
      <c r="C793" s="63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</row>
    <row r="794" spans="1:26" ht="13.5" customHeight="1" x14ac:dyDescent="0.3">
      <c r="A794" s="63"/>
      <c r="B794" s="63"/>
      <c r="C794" s="63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</row>
    <row r="795" spans="1:26" ht="13.5" customHeight="1" x14ac:dyDescent="0.3">
      <c r="A795" s="63"/>
      <c r="B795" s="63"/>
      <c r="C795" s="63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</row>
    <row r="796" spans="1:26" ht="13.5" customHeight="1" x14ac:dyDescent="0.3">
      <c r="A796" s="63"/>
      <c r="B796" s="63"/>
      <c r="C796" s="63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</row>
    <row r="797" spans="1:26" ht="13.5" customHeight="1" x14ac:dyDescent="0.3">
      <c r="A797" s="63"/>
      <c r="B797" s="63"/>
      <c r="C797" s="63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</row>
    <row r="798" spans="1:26" ht="13.5" customHeight="1" x14ac:dyDescent="0.3">
      <c r="A798" s="63"/>
      <c r="B798" s="63"/>
      <c r="C798" s="63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</row>
    <row r="799" spans="1:26" ht="13.5" customHeight="1" x14ac:dyDescent="0.3">
      <c r="A799" s="63"/>
      <c r="B799" s="63"/>
      <c r="C799" s="63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</row>
    <row r="800" spans="1:26" ht="13.5" customHeight="1" x14ac:dyDescent="0.3">
      <c r="A800" s="63"/>
      <c r="B800" s="63"/>
      <c r="C800" s="63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</row>
    <row r="801" spans="1:26" ht="13.5" customHeight="1" x14ac:dyDescent="0.3">
      <c r="A801" s="63"/>
      <c r="B801" s="63"/>
      <c r="C801" s="63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</row>
    <row r="802" spans="1:26" ht="13.5" customHeight="1" x14ac:dyDescent="0.3">
      <c r="A802" s="63"/>
      <c r="B802" s="63"/>
      <c r="C802" s="63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</row>
    <row r="803" spans="1:26" ht="13.5" customHeight="1" x14ac:dyDescent="0.3">
      <c r="A803" s="63"/>
      <c r="B803" s="63"/>
      <c r="C803" s="63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</row>
    <row r="804" spans="1:26" ht="13.5" customHeight="1" x14ac:dyDescent="0.3">
      <c r="A804" s="63"/>
      <c r="B804" s="63"/>
      <c r="C804" s="63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</row>
    <row r="805" spans="1:26" ht="13.5" customHeight="1" x14ac:dyDescent="0.3">
      <c r="A805" s="63"/>
      <c r="B805" s="63"/>
      <c r="C805" s="63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</row>
    <row r="806" spans="1:26" ht="13.5" customHeight="1" x14ac:dyDescent="0.3">
      <c r="A806" s="63"/>
      <c r="B806" s="63"/>
      <c r="C806" s="63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</row>
    <row r="807" spans="1:26" ht="13.5" customHeight="1" x14ac:dyDescent="0.3">
      <c r="A807" s="63"/>
      <c r="B807" s="63"/>
      <c r="C807" s="63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</row>
    <row r="808" spans="1:26" ht="13.5" customHeight="1" x14ac:dyDescent="0.3">
      <c r="A808" s="63"/>
      <c r="B808" s="63"/>
      <c r="C808" s="63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</row>
    <row r="809" spans="1:26" ht="13.5" customHeight="1" x14ac:dyDescent="0.3">
      <c r="A809" s="63"/>
      <c r="B809" s="63"/>
      <c r="C809" s="63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</row>
    <row r="810" spans="1:26" ht="13.5" customHeight="1" x14ac:dyDescent="0.3">
      <c r="A810" s="63"/>
      <c r="B810" s="63"/>
      <c r="C810" s="63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</row>
    <row r="811" spans="1:26" ht="13.5" customHeight="1" x14ac:dyDescent="0.3">
      <c r="A811" s="63"/>
      <c r="B811" s="63"/>
      <c r="C811" s="63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</row>
    <row r="812" spans="1:26" ht="13.5" customHeight="1" x14ac:dyDescent="0.3">
      <c r="A812" s="63"/>
      <c r="B812" s="63"/>
      <c r="C812" s="63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</row>
    <row r="813" spans="1:26" ht="13.5" customHeight="1" x14ac:dyDescent="0.3">
      <c r="A813" s="63"/>
      <c r="B813" s="63"/>
      <c r="C813" s="63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</row>
    <row r="814" spans="1:26" ht="13.5" customHeight="1" x14ac:dyDescent="0.3">
      <c r="A814" s="63"/>
      <c r="B814" s="63"/>
      <c r="C814" s="63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</row>
    <row r="815" spans="1:26" ht="13.5" customHeight="1" x14ac:dyDescent="0.3">
      <c r="A815" s="63"/>
      <c r="B815" s="63"/>
      <c r="C815" s="63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</row>
    <row r="816" spans="1:26" ht="13.5" customHeight="1" x14ac:dyDescent="0.3">
      <c r="A816" s="63"/>
      <c r="B816" s="63"/>
      <c r="C816" s="63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</row>
    <row r="817" spans="1:26" ht="13.5" customHeight="1" x14ac:dyDescent="0.3">
      <c r="A817" s="63"/>
      <c r="B817" s="63"/>
      <c r="C817" s="63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</row>
    <row r="818" spans="1:26" ht="13.5" customHeight="1" x14ac:dyDescent="0.3">
      <c r="A818" s="63"/>
      <c r="B818" s="63"/>
      <c r="C818" s="63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</row>
    <row r="819" spans="1:26" ht="13.5" customHeight="1" x14ac:dyDescent="0.3">
      <c r="A819" s="63"/>
      <c r="B819" s="63"/>
      <c r="C819" s="63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</row>
    <row r="820" spans="1:26" ht="13.5" customHeight="1" x14ac:dyDescent="0.3">
      <c r="A820" s="63"/>
      <c r="B820" s="63"/>
      <c r="C820" s="63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</row>
    <row r="821" spans="1:26" ht="13.5" customHeight="1" x14ac:dyDescent="0.3">
      <c r="A821" s="63"/>
      <c r="B821" s="63"/>
      <c r="C821" s="63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</row>
    <row r="822" spans="1:26" ht="13.5" customHeight="1" x14ac:dyDescent="0.3">
      <c r="A822" s="63"/>
      <c r="B822" s="63"/>
      <c r="C822" s="63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</row>
    <row r="823" spans="1:26" ht="13.5" customHeight="1" x14ac:dyDescent="0.3">
      <c r="A823" s="63"/>
      <c r="B823" s="63"/>
      <c r="C823" s="63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</row>
    <row r="824" spans="1:26" ht="13.5" customHeight="1" x14ac:dyDescent="0.3">
      <c r="A824" s="63"/>
      <c r="B824" s="63"/>
      <c r="C824" s="63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</row>
    <row r="825" spans="1:26" ht="13.5" customHeight="1" x14ac:dyDescent="0.3">
      <c r="A825" s="63"/>
      <c r="B825" s="63"/>
      <c r="C825" s="63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</row>
    <row r="826" spans="1:26" ht="13.5" customHeight="1" x14ac:dyDescent="0.3">
      <c r="A826" s="63"/>
      <c r="B826" s="63"/>
      <c r="C826" s="63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</row>
    <row r="827" spans="1:26" ht="13.5" customHeight="1" x14ac:dyDescent="0.3">
      <c r="A827" s="63"/>
      <c r="B827" s="63"/>
      <c r="C827" s="63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</row>
    <row r="828" spans="1:26" ht="13.5" customHeight="1" x14ac:dyDescent="0.3">
      <c r="A828" s="63"/>
      <c r="B828" s="63"/>
      <c r="C828" s="63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</row>
    <row r="829" spans="1:26" ht="13.5" customHeight="1" x14ac:dyDescent="0.3">
      <c r="A829" s="63"/>
      <c r="B829" s="63"/>
      <c r="C829" s="63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</row>
    <row r="830" spans="1:26" ht="13.5" customHeight="1" x14ac:dyDescent="0.3">
      <c r="A830" s="63"/>
      <c r="B830" s="63"/>
      <c r="C830" s="63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</row>
    <row r="831" spans="1:26" ht="13.5" customHeight="1" x14ac:dyDescent="0.3">
      <c r="A831" s="63"/>
      <c r="B831" s="63"/>
      <c r="C831" s="63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</row>
    <row r="832" spans="1:26" ht="13.5" customHeight="1" x14ac:dyDescent="0.3">
      <c r="A832" s="63"/>
      <c r="B832" s="63"/>
      <c r="C832" s="63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</row>
    <row r="833" spans="1:26" ht="13.5" customHeight="1" x14ac:dyDescent="0.3">
      <c r="A833" s="63"/>
      <c r="B833" s="63"/>
      <c r="C833" s="63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</row>
    <row r="834" spans="1:26" ht="13.5" customHeight="1" x14ac:dyDescent="0.3">
      <c r="A834" s="63"/>
      <c r="B834" s="63"/>
      <c r="C834" s="63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</row>
    <row r="835" spans="1:26" ht="13.5" customHeight="1" x14ac:dyDescent="0.3">
      <c r="A835" s="63"/>
      <c r="B835" s="63"/>
      <c r="C835" s="63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</row>
    <row r="836" spans="1:26" ht="13.5" customHeight="1" x14ac:dyDescent="0.3">
      <c r="A836" s="63"/>
      <c r="B836" s="63"/>
      <c r="C836" s="63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</row>
    <row r="837" spans="1:26" ht="13.5" customHeight="1" x14ac:dyDescent="0.3">
      <c r="A837" s="63"/>
      <c r="B837" s="63"/>
      <c r="C837" s="63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</row>
    <row r="838" spans="1:26" ht="13.5" customHeight="1" x14ac:dyDescent="0.3">
      <c r="A838" s="63"/>
      <c r="B838" s="63"/>
      <c r="C838" s="63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</row>
    <row r="839" spans="1:26" ht="13.5" customHeight="1" x14ac:dyDescent="0.3">
      <c r="A839" s="63"/>
      <c r="B839" s="63"/>
      <c r="C839" s="63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</row>
    <row r="840" spans="1:26" ht="13.5" customHeight="1" x14ac:dyDescent="0.3">
      <c r="A840" s="63"/>
      <c r="B840" s="63"/>
      <c r="C840" s="63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</row>
    <row r="841" spans="1:26" ht="13.5" customHeight="1" x14ac:dyDescent="0.3">
      <c r="A841" s="63"/>
      <c r="B841" s="63"/>
      <c r="C841" s="63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</row>
    <row r="842" spans="1:26" ht="13.5" customHeight="1" x14ac:dyDescent="0.3">
      <c r="A842" s="63"/>
      <c r="B842" s="63"/>
      <c r="C842" s="63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</row>
    <row r="843" spans="1:26" ht="13.5" customHeight="1" x14ac:dyDescent="0.3">
      <c r="A843" s="63"/>
      <c r="B843" s="63"/>
      <c r="C843" s="63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</row>
    <row r="844" spans="1:26" ht="13.5" customHeight="1" x14ac:dyDescent="0.3">
      <c r="A844" s="63"/>
      <c r="B844" s="63"/>
      <c r="C844" s="63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</row>
    <row r="845" spans="1:26" ht="13.5" customHeight="1" x14ac:dyDescent="0.3">
      <c r="A845" s="63"/>
      <c r="B845" s="63"/>
      <c r="C845" s="63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</row>
    <row r="846" spans="1:26" ht="13.5" customHeight="1" x14ac:dyDescent="0.3">
      <c r="A846" s="63"/>
      <c r="B846" s="63"/>
      <c r="C846" s="63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</row>
    <row r="847" spans="1:26" ht="13.5" customHeight="1" x14ac:dyDescent="0.3">
      <c r="A847" s="63"/>
      <c r="B847" s="63"/>
      <c r="C847" s="63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</row>
    <row r="848" spans="1:26" ht="13.5" customHeight="1" x14ac:dyDescent="0.3">
      <c r="A848" s="63"/>
      <c r="B848" s="63"/>
      <c r="C848" s="63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</row>
    <row r="849" spans="1:26" ht="13.5" customHeight="1" x14ac:dyDescent="0.3">
      <c r="A849" s="63"/>
      <c r="B849" s="63"/>
      <c r="C849" s="63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</row>
    <row r="850" spans="1:26" ht="13.5" customHeight="1" x14ac:dyDescent="0.3">
      <c r="A850" s="63"/>
      <c r="B850" s="63"/>
      <c r="C850" s="63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</row>
    <row r="851" spans="1:26" ht="13.5" customHeight="1" x14ac:dyDescent="0.3">
      <c r="A851" s="63"/>
      <c r="B851" s="63"/>
      <c r="C851" s="63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</row>
    <row r="852" spans="1:26" ht="13.5" customHeight="1" x14ac:dyDescent="0.3">
      <c r="A852" s="63"/>
      <c r="B852" s="63"/>
      <c r="C852" s="63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</row>
    <row r="853" spans="1:26" ht="13.5" customHeight="1" x14ac:dyDescent="0.3">
      <c r="A853" s="63"/>
      <c r="B853" s="63"/>
      <c r="C853" s="63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</row>
    <row r="854" spans="1:26" ht="13.5" customHeight="1" x14ac:dyDescent="0.3">
      <c r="A854" s="63"/>
      <c r="B854" s="63"/>
      <c r="C854" s="63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</row>
    <row r="855" spans="1:26" ht="13.5" customHeight="1" x14ac:dyDescent="0.3">
      <c r="A855" s="63"/>
      <c r="B855" s="63"/>
      <c r="C855" s="63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</row>
    <row r="856" spans="1:26" ht="13.5" customHeight="1" x14ac:dyDescent="0.3">
      <c r="A856" s="63"/>
      <c r="B856" s="63"/>
      <c r="C856" s="63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</row>
    <row r="857" spans="1:26" ht="13.5" customHeight="1" x14ac:dyDescent="0.3">
      <c r="A857" s="63"/>
      <c r="B857" s="63"/>
      <c r="C857" s="63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</row>
    <row r="858" spans="1:26" ht="13.5" customHeight="1" x14ac:dyDescent="0.3">
      <c r="A858" s="63"/>
      <c r="B858" s="63"/>
      <c r="C858" s="63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</row>
    <row r="859" spans="1:26" ht="13.5" customHeight="1" x14ac:dyDescent="0.3">
      <c r="A859" s="63"/>
      <c r="B859" s="63"/>
      <c r="C859" s="63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</row>
    <row r="860" spans="1:26" ht="13.5" customHeight="1" x14ac:dyDescent="0.3">
      <c r="A860" s="63"/>
      <c r="B860" s="63"/>
      <c r="C860" s="63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</row>
    <row r="861" spans="1:26" ht="13.5" customHeight="1" x14ac:dyDescent="0.3">
      <c r="A861" s="63"/>
      <c r="B861" s="63"/>
      <c r="C861" s="63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</row>
    <row r="862" spans="1:26" ht="13.5" customHeight="1" x14ac:dyDescent="0.3">
      <c r="A862" s="63"/>
      <c r="B862" s="63"/>
      <c r="C862" s="63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</row>
    <row r="863" spans="1:26" ht="13.5" customHeight="1" x14ac:dyDescent="0.3">
      <c r="A863" s="63"/>
      <c r="B863" s="63"/>
      <c r="C863" s="63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</row>
    <row r="864" spans="1:26" ht="13.5" customHeight="1" x14ac:dyDescent="0.3">
      <c r="A864" s="63"/>
      <c r="B864" s="63"/>
      <c r="C864" s="63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</row>
    <row r="865" spans="1:26" ht="13.5" customHeight="1" x14ac:dyDescent="0.3">
      <c r="A865" s="63"/>
      <c r="B865" s="63"/>
      <c r="C865" s="63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</row>
    <row r="866" spans="1:26" ht="13.5" customHeight="1" x14ac:dyDescent="0.3">
      <c r="A866" s="63"/>
      <c r="B866" s="63"/>
      <c r="C866" s="63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</row>
    <row r="867" spans="1:26" ht="13.5" customHeight="1" x14ac:dyDescent="0.3">
      <c r="A867" s="63"/>
      <c r="B867" s="63"/>
      <c r="C867" s="63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</row>
    <row r="868" spans="1:26" ht="13.5" customHeight="1" x14ac:dyDescent="0.3">
      <c r="A868" s="63"/>
      <c r="B868" s="63"/>
      <c r="C868" s="63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</row>
    <row r="869" spans="1:26" ht="13.5" customHeight="1" x14ac:dyDescent="0.3">
      <c r="A869" s="63"/>
      <c r="B869" s="63"/>
      <c r="C869" s="63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</row>
    <row r="870" spans="1:26" ht="13.5" customHeight="1" x14ac:dyDescent="0.3">
      <c r="A870" s="63"/>
      <c r="B870" s="63"/>
      <c r="C870" s="63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</row>
    <row r="871" spans="1:26" ht="13.5" customHeight="1" x14ac:dyDescent="0.3">
      <c r="A871" s="63"/>
      <c r="B871" s="63"/>
      <c r="C871" s="63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</row>
    <row r="872" spans="1:26" ht="13.5" customHeight="1" x14ac:dyDescent="0.3">
      <c r="A872" s="63"/>
      <c r="B872" s="63"/>
      <c r="C872" s="63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</row>
    <row r="873" spans="1:26" ht="13.5" customHeight="1" x14ac:dyDescent="0.3">
      <c r="A873" s="63"/>
      <c r="B873" s="63"/>
      <c r="C873" s="63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</row>
    <row r="874" spans="1:26" ht="13.5" customHeight="1" x14ac:dyDescent="0.3">
      <c r="A874" s="63"/>
      <c r="B874" s="63"/>
      <c r="C874" s="63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</row>
    <row r="875" spans="1:26" ht="13.5" customHeight="1" x14ac:dyDescent="0.3">
      <c r="A875" s="63"/>
      <c r="B875" s="63"/>
      <c r="C875" s="63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</row>
    <row r="876" spans="1:26" ht="13.5" customHeight="1" x14ac:dyDescent="0.3">
      <c r="A876" s="63"/>
      <c r="B876" s="63"/>
      <c r="C876" s="63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</row>
    <row r="877" spans="1:26" ht="13.5" customHeight="1" x14ac:dyDescent="0.3">
      <c r="A877" s="63"/>
      <c r="B877" s="63"/>
      <c r="C877" s="63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</row>
    <row r="878" spans="1:26" ht="13.5" customHeight="1" x14ac:dyDescent="0.3">
      <c r="A878" s="63"/>
      <c r="B878" s="63"/>
      <c r="C878" s="63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</row>
    <row r="879" spans="1:26" ht="13.5" customHeight="1" x14ac:dyDescent="0.3">
      <c r="A879" s="63"/>
      <c r="B879" s="63"/>
      <c r="C879" s="63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</row>
    <row r="880" spans="1:26" ht="13.5" customHeight="1" x14ac:dyDescent="0.3">
      <c r="A880" s="63"/>
      <c r="B880" s="63"/>
      <c r="C880" s="63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</row>
    <row r="881" spans="1:26" ht="13.5" customHeight="1" x14ac:dyDescent="0.3">
      <c r="A881" s="63"/>
      <c r="B881" s="63"/>
      <c r="C881" s="63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</row>
    <row r="882" spans="1:26" ht="13.5" customHeight="1" x14ac:dyDescent="0.3">
      <c r="A882" s="63"/>
      <c r="B882" s="63"/>
      <c r="C882" s="63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</row>
    <row r="883" spans="1:26" ht="13.5" customHeight="1" x14ac:dyDescent="0.3">
      <c r="A883" s="63"/>
      <c r="B883" s="63"/>
      <c r="C883" s="63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</row>
    <row r="884" spans="1:26" ht="13.5" customHeight="1" x14ac:dyDescent="0.3">
      <c r="A884" s="63"/>
      <c r="B884" s="63"/>
      <c r="C884" s="63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</row>
    <row r="885" spans="1:26" ht="13.5" customHeight="1" x14ac:dyDescent="0.3">
      <c r="A885" s="63"/>
      <c r="B885" s="63"/>
      <c r="C885" s="63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</row>
    <row r="886" spans="1:26" ht="13.5" customHeight="1" x14ac:dyDescent="0.3">
      <c r="A886" s="63"/>
      <c r="B886" s="63"/>
      <c r="C886" s="63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</row>
    <row r="887" spans="1:26" ht="13.5" customHeight="1" x14ac:dyDescent="0.3">
      <c r="A887" s="63"/>
      <c r="B887" s="63"/>
      <c r="C887" s="63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</row>
    <row r="888" spans="1:26" ht="13.5" customHeight="1" x14ac:dyDescent="0.3">
      <c r="A888" s="63"/>
      <c r="B888" s="63"/>
      <c r="C888" s="63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</row>
    <row r="889" spans="1:26" ht="13.5" customHeight="1" x14ac:dyDescent="0.3">
      <c r="A889" s="63"/>
      <c r="B889" s="63"/>
      <c r="C889" s="63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</row>
    <row r="890" spans="1:26" ht="13.5" customHeight="1" x14ac:dyDescent="0.3">
      <c r="A890" s="63"/>
      <c r="B890" s="63"/>
      <c r="C890" s="63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</row>
    <row r="891" spans="1:26" ht="13.5" customHeight="1" x14ac:dyDescent="0.3">
      <c r="A891" s="63"/>
      <c r="B891" s="63"/>
      <c r="C891" s="63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</row>
    <row r="892" spans="1:26" ht="13.5" customHeight="1" x14ac:dyDescent="0.3">
      <c r="A892" s="63"/>
      <c r="B892" s="63"/>
      <c r="C892" s="63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</row>
    <row r="893" spans="1:26" ht="13.5" customHeight="1" x14ac:dyDescent="0.3">
      <c r="A893" s="63"/>
      <c r="B893" s="63"/>
      <c r="C893" s="63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</row>
    <row r="894" spans="1:26" ht="13.5" customHeight="1" x14ac:dyDescent="0.3">
      <c r="A894" s="63"/>
      <c r="B894" s="63"/>
      <c r="C894" s="63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</row>
    <row r="895" spans="1:26" ht="13.5" customHeight="1" x14ac:dyDescent="0.3">
      <c r="A895" s="63"/>
      <c r="B895" s="63"/>
      <c r="C895" s="63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</row>
    <row r="896" spans="1:26" ht="13.5" customHeight="1" x14ac:dyDescent="0.3">
      <c r="A896" s="63"/>
      <c r="B896" s="63"/>
      <c r="C896" s="63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</row>
    <row r="897" spans="1:26" ht="13.5" customHeight="1" x14ac:dyDescent="0.3">
      <c r="A897" s="63"/>
      <c r="B897" s="63"/>
      <c r="C897" s="63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</row>
    <row r="898" spans="1:26" ht="13.5" customHeight="1" x14ac:dyDescent="0.3">
      <c r="A898" s="63"/>
      <c r="B898" s="63"/>
      <c r="C898" s="63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</row>
    <row r="899" spans="1:26" ht="13.5" customHeight="1" x14ac:dyDescent="0.3">
      <c r="A899" s="63"/>
      <c r="B899" s="63"/>
      <c r="C899" s="63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</row>
    <row r="900" spans="1:26" ht="13.5" customHeight="1" x14ac:dyDescent="0.3">
      <c r="A900" s="63"/>
      <c r="B900" s="63"/>
      <c r="C900" s="63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</row>
    <row r="901" spans="1:26" ht="13.5" customHeight="1" x14ac:dyDescent="0.3">
      <c r="A901" s="63"/>
      <c r="B901" s="63"/>
      <c r="C901" s="63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</row>
    <row r="902" spans="1:26" ht="13.5" customHeight="1" x14ac:dyDescent="0.3">
      <c r="A902" s="63"/>
      <c r="B902" s="63"/>
      <c r="C902" s="63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</row>
    <row r="903" spans="1:26" ht="13.5" customHeight="1" x14ac:dyDescent="0.3">
      <c r="A903" s="63"/>
      <c r="B903" s="63"/>
      <c r="C903" s="63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</row>
    <row r="904" spans="1:26" ht="13.5" customHeight="1" x14ac:dyDescent="0.3">
      <c r="A904" s="63"/>
      <c r="B904" s="63"/>
      <c r="C904" s="63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</row>
    <row r="905" spans="1:26" ht="13.5" customHeight="1" x14ac:dyDescent="0.3">
      <c r="A905" s="63"/>
      <c r="B905" s="63"/>
      <c r="C905" s="63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</row>
    <row r="906" spans="1:26" ht="13.5" customHeight="1" x14ac:dyDescent="0.3">
      <c r="A906" s="63"/>
      <c r="B906" s="63"/>
      <c r="C906" s="63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</row>
    <row r="907" spans="1:26" ht="13.5" customHeight="1" x14ac:dyDescent="0.3">
      <c r="A907" s="63"/>
      <c r="B907" s="63"/>
      <c r="C907" s="63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</row>
    <row r="908" spans="1:26" ht="13.5" customHeight="1" x14ac:dyDescent="0.3">
      <c r="A908" s="63"/>
      <c r="B908" s="63"/>
      <c r="C908" s="63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</row>
    <row r="909" spans="1:26" ht="13.5" customHeight="1" x14ac:dyDescent="0.3">
      <c r="A909" s="63"/>
      <c r="B909" s="63"/>
      <c r="C909" s="63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</row>
    <row r="910" spans="1:26" ht="13.5" customHeight="1" x14ac:dyDescent="0.3">
      <c r="A910" s="63"/>
      <c r="B910" s="63"/>
      <c r="C910" s="63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</row>
    <row r="911" spans="1:26" ht="13.5" customHeight="1" x14ac:dyDescent="0.3">
      <c r="A911" s="63"/>
      <c r="B911" s="63"/>
      <c r="C911" s="63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</row>
    <row r="912" spans="1:26" ht="13.5" customHeight="1" x14ac:dyDescent="0.3">
      <c r="A912" s="63"/>
      <c r="B912" s="63"/>
      <c r="C912" s="63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</row>
    <row r="913" spans="1:26" ht="13.5" customHeight="1" x14ac:dyDescent="0.3">
      <c r="A913" s="63"/>
      <c r="B913" s="63"/>
      <c r="C913" s="63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</row>
    <row r="914" spans="1:26" ht="13.5" customHeight="1" x14ac:dyDescent="0.3">
      <c r="A914" s="63"/>
      <c r="B914" s="63"/>
      <c r="C914" s="63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</row>
    <row r="915" spans="1:26" ht="13.5" customHeight="1" x14ac:dyDescent="0.3">
      <c r="A915" s="63"/>
      <c r="B915" s="63"/>
      <c r="C915" s="63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</row>
    <row r="916" spans="1:26" ht="13.5" customHeight="1" x14ac:dyDescent="0.3">
      <c r="A916" s="63"/>
      <c r="B916" s="63"/>
      <c r="C916" s="63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</row>
    <row r="917" spans="1:26" ht="13.5" customHeight="1" x14ac:dyDescent="0.3">
      <c r="A917" s="63"/>
      <c r="B917" s="63"/>
      <c r="C917" s="63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</row>
    <row r="918" spans="1:26" ht="13.5" customHeight="1" x14ac:dyDescent="0.3">
      <c r="A918" s="63"/>
      <c r="B918" s="63"/>
      <c r="C918" s="63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</row>
    <row r="919" spans="1:26" ht="13.5" customHeight="1" x14ac:dyDescent="0.3">
      <c r="A919" s="63"/>
      <c r="B919" s="63"/>
      <c r="C919" s="63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</row>
    <row r="920" spans="1:26" ht="13.5" customHeight="1" x14ac:dyDescent="0.3">
      <c r="A920" s="63"/>
      <c r="B920" s="63"/>
      <c r="C920" s="63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</row>
    <row r="921" spans="1:26" ht="13.5" customHeight="1" x14ac:dyDescent="0.3">
      <c r="A921" s="63"/>
      <c r="B921" s="63"/>
      <c r="C921" s="63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</row>
    <row r="922" spans="1:26" ht="13.5" customHeight="1" x14ac:dyDescent="0.3">
      <c r="A922" s="63"/>
      <c r="B922" s="63"/>
      <c r="C922" s="63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</row>
    <row r="923" spans="1:26" ht="13.5" customHeight="1" x14ac:dyDescent="0.3">
      <c r="A923" s="63"/>
      <c r="B923" s="63"/>
      <c r="C923" s="63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</row>
    <row r="924" spans="1:26" ht="13.5" customHeight="1" x14ac:dyDescent="0.3">
      <c r="A924" s="63"/>
      <c r="B924" s="63"/>
      <c r="C924" s="63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</row>
    <row r="925" spans="1:26" ht="13.5" customHeight="1" x14ac:dyDescent="0.3">
      <c r="A925" s="63"/>
      <c r="B925" s="63"/>
      <c r="C925" s="63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</row>
    <row r="926" spans="1:26" ht="13.5" customHeight="1" x14ac:dyDescent="0.3">
      <c r="A926" s="63"/>
      <c r="B926" s="63"/>
      <c r="C926" s="63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</row>
    <row r="927" spans="1:26" ht="13.5" customHeight="1" x14ac:dyDescent="0.3">
      <c r="A927" s="63"/>
      <c r="B927" s="63"/>
      <c r="C927" s="63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</row>
    <row r="928" spans="1:26" ht="13.5" customHeight="1" x14ac:dyDescent="0.3">
      <c r="A928" s="63"/>
      <c r="B928" s="63"/>
      <c r="C928" s="63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</row>
    <row r="929" spans="1:26" ht="13.5" customHeight="1" x14ac:dyDescent="0.3">
      <c r="A929" s="63"/>
      <c r="B929" s="63"/>
      <c r="C929" s="63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</row>
    <row r="930" spans="1:26" ht="13.5" customHeight="1" x14ac:dyDescent="0.3">
      <c r="A930" s="63"/>
      <c r="B930" s="63"/>
      <c r="C930" s="63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</row>
    <row r="931" spans="1:26" ht="13.5" customHeight="1" x14ac:dyDescent="0.3">
      <c r="A931" s="63"/>
      <c r="B931" s="63"/>
      <c r="C931" s="63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</row>
    <row r="932" spans="1:26" ht="13.5" customHeight="1" x14ac:dyDescent="0.3">
      <c r="A932" s="63"/>
      <c r="B932" s="63"/>
      <c r="C932" s="63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</row>
    <row r="933" spans="1:26" ht="13.5" customHeight="1" x14ac:dyDescent="0.3">
      <c r="A933" s="63"/>
      <c r="B933" s="63"/>
      <c r="C933" s="63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</row>
    <row r="934" spans="1:26" ht="13.5" customHeight="1" x14ac:dyDescent="0.3">
      <c r="A934" s="63"/>
      <c r="B934" s="63"/>
      <c r="C934" s="63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</row>
    <row r="935" spans="1:26" ht="13.5" customHeight="1" x14ac:dyDescent="0.3">
      <c r="A935" s="63"/>
      <c r="B935" s="63"/>
      <c r="C935" s="63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</row>
    <row r="936" spans="1:26" ht="13.5" customHeight="1" x14ac:dyDescent="0.3">
      <c r="A936" s="63"/>
      <c r="B936" s="63"/>
      <c r="C936" s="63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</row>
    <row r="937" spans="1:26" ht="13.5" customHeight="1" x14ac:dyDescent="0.3">
      <c r="A937" s="63"/>
      <c r="B937" s="63"/>
      <c r="C937" s="63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</row>
    <row r="938" spans="1:26" ht="13.5" customHeight="1" x14ac:dyDescent="0.3">
      <c r="A938" s="63"/>
      <c r="B938" s="63"/>
      <c r="C938" s="63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</row>
    <row r="939" spans="1:26" ht="13.5" customHeight="1" x14ac:dyDescent="0.3">
      <c r="A939" s="63"/>
      <c r="B939" s="63"/>
      <c r="C939" s="63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</row>
    <row r="940" spans="1:26" ht="13.5" customHeight="1" x14ac:dyDescent="0.3">
      <c r="A940" s="63"/>
      <c r="B940" s="63"/>
      <c r="C940" s="63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</row>
    <row r="941" spans="1:26" ht="13.5" customHeight="1" x14ac:dyDescent="0.3">
      <c r="A941" s="63"/>
      <c r="B941" s="63"/>
      <c r="C941" s="63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</row>
    <row r="942" spans="1:26" ht="13.5" customHeight="1" x14ac:dyDescent="0.3">
      <c r="A942" s="63"/>
      <c r="B942" s="63"/>
      <c r="C942" s="63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</row>
    <row r="943" spans="1:26" ht="13.5" customHeight="1" x14ac:dyDescent="0.3">
      <c r="A943" s="63"/>
      <c r="B943" s="63"/>
      <c r="C943" s="63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</row>
    <row r="944" spans="1:26" ht="13.5" customHeight="1" x14ac:dyDescent="0.3">
      <c r="A944" s="63"/>
      <c r="B944" s="63"/>
      <c r="C944" s="63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</row>
    <row r="945" spans="1:26" ht="13.5" customHeight="1" x14ac:dyDescent="0.3">
      <c r="A945" s="63"/>
      <c r="B945" s="63"/>
      <c r="C945" s="63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</row>
    <row r="946" spans="1:26" ht="13.5" customHeight="1" x14ac:dyDescent="0.3">
      <c r="A946" s="63"/>
      <c r="B946" s="63"/>
      <c r="C946" s="63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</row>
    <row r="947" spans="1:26" ht="13.5" customHeight="1" x14ac:dyDescent="0.3">
      <c r="A947" s="63"/>
      <c r="B947" s="63"/>
      <c r="C947" s="63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</row>
    <row r="948" spans="1:26" ht="13.5" customHeight="1" x14ac:dyDescent="0.3">
      <c r="A948" s="63"/>
      <c r="B948" s="63"/>
      <c r="C948" s="63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</row>
    <row r="949" spans="1:26" ht="13.5" customHeight="1" x14ac:dyDescent="0.3">
      <c r="A949" s="63"/>
      <c r="B949" s="63"/>
      <c r="C949" s="63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</row>
    <row r="950" spans="1:26" ht="13.5" customHeight="1" x14ac:dyDescent="0.3">
      <c r="A950" s="63"/>
      <c r="B950" s="63"/>
      <c r="C950" s="63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</row>
    <row r="951" spans="1:26" ht="13.5" customHeight="1" x14ac:dyDescent="0.3">
      <c r="A951" s="63"/>
      <c r="B951" s="63"/>
      <c r="C951" s="63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</row>
    <row r="952" spans="1:26" ht="13.5" customHeight="1" x14ac:dyDescent="0.3">
      <c r="A952" s="63"/>
      <c r="B952" s="63"/>
      <c r="C952" s="63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</row>
    <row r="953" spans="1:26" ht="13.5" customHeight="1" x14ac:dyDescent="0.3">
      <c r="A953" s="63"/>
      <c r="B953" s="63"/>
      <c r="C953" s="63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</row>
    <row r="954" spans="1:26" ht="13.5" customHeight="1" x14ac:dyDescent="0.3">
      <c r="A954" s="63"/>
      <c r="B954" s="63"/>
      <c r="C954" s="63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</row>
    <row r="955" spans="1:26" ht="13.5" customHeight="1" x14ac:dyDescent="0.3">
      <c r="A955" s="63"/>
      <c r="B955" s="63"/>
      <c r="C955" s="63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</row>
    <row r="956" spans="1:26" ht="13.5" customHeight="1" x14ac:dyDescent="0.3">
      <c r="A956" s="63"/>
      <c r="B956" s="63"/>
      <c r="C956" s="63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</row>
    <row r="957" spans="1:26" ht="13.5" customHeight="1" x14ac:dyDescent="0.3">
      <c r="A957" s="63"/>
      <c r="B957" s="63"/>
      <c r="C957" s="63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</row>
    <row r="958" spans="1:26" ht="13.5" customHeight="1" x14ac:dyDescent="0.3">
      <c r="A958" s="63"/>
      <c r="B958" s="63"/>
      <c r="C958" s="63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</row>
    <row r="959" spans="1:26" ht="13.5" customHeight="1" x14ac:dyDescent="0.3">
      <c r="A959" s="63"/>
      <c r="B959" s="63"/>
      <c r="C959" s="63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</row>
    <row r="960" spans="1:26" ht="13.5" customHeight="1" x14ac:dyDescent="0.3">
      <c r="A960" s="63"/>
      <c r="B960" s="63"/>
      <c r="C960" s="63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</row>
    <row r="961" spans="1:26" ht="13.5" customHeight="1" x14ac:dyDescent="0.3">
      <c r="A961" s="63"/>
      <c r="B961" s="63"/>
      <c r="C961" s="63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</row>
    <row r="962" spans="1:26" ht="13.5" customHeight="1" x14ac:dyDescent="0.3">
      <c r="A962" s="63"/>
      <c r="B962" s="63"/>
      <c r="C962" s="63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</row>
    <row r="963" spans="1:26" ht="13.5" customHeight="1" x14ac:dyDescent="0.3">
      <c r="A963" s="63"/>
      <c r="B963" s="63"/>
      <c r="C963" s="63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</row>
    <row r="964" spans="1:26" ht="13.5" customHeight="1" x14ac:dyDescent="0.3">
      <c r="A964" s="63"/>
      <c r="B964" s="63"/>
      <c r="C964" s="63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</row>
    <row r="965" spans="1:26" ht="13.5" customHeight="1" x14ac:dyDescent="0.3">
      <c r="A965" s="63"/>
      <c r="B965" s="63"/>
      <c r="C965" s="63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</row>
    <row r="966" spans="1:26" ht="13.5" customHeight="1" x14ac:dyDescent="0.3">
      <c r="A966" s="63"/>
      <c r="B966" s="63"/>
      <c r="C966" s="63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</row>
    <row r="967" spans="1:26" ht="13.5" customHeight="1" x14ac:dyDescent="0.3">
      <c r="A967" s="63"/>
      <c r="B967" s="63"/>
      <c r="C967" s="63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</row>
    <row r="968" spans="1:26" ht="13.5" customHeight="1" x14ac:dyDescent="0.3">
      <c r="A968" s="63"/>
      <c r="B968" s="63"/>
      <c r="C968" s="63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</row>
  </sheetData>
  <pageMargins left="0.70866141732283472" right="2.0866141732283467" top="0.74803149606299213" bottom="1.5354330708661419" header="0.31496062992125984" footer="0.31496062992125984"/>
  <pageSetup paperSize="9" scale="5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Y40"/>
  <sheetViews>
    <sheetView rightToLeft="1" workbookViewId="0">
      <selection activeCell="B30" sqref="B30"/>
    </sheetView>
  </sheetViews>
  <sheetFormatPr defaultRowHeight="13.8" x14ac:dyDescent="0.25"/>
  <cols>
    <col min="2" max="2" width="25.3984375" customWidth="1"/>
  </cols>
  <sheetData>
    <row r="2" spans="1:25" x14ac:dyDescent="0.25">
      <c r="B2" s="90" t="s">
        <v>91</v>
      </c>
      <c r="C2" s="90"/>
    </row>
    <row r="3" spans="1:25" x14ac:dyDescent="0.25">
      <c r="B3" s="91" t="s">
        <v>92</v>
      </c>
    </row>
    <row r="4" spans="1:25" s="97" customFormat="1" x14ac:dyDescent="0.3">
      <c r="A4" s="92"/>
      <c r="B4" s="93" t="s">
        <v>93</v>
      </c>
      <c r="C4" s="93" t="s">
        <v>47</v>
      </c>
      <c r="D4" s="93" t="s">
        <v>18</v>
      </c>
      <c r="E4" s="93" t="s">
        <v>48</v>
      </c>
      <c r="F4" s="94" t="s">
        <v>22</v>
      </c>
      <c r="G4" s="95"/>
      <c r="H4" s="96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</row>
    <row r="5" spans="1:25" s="97" customFormat="1" x14ac:dyDescent="0.3">
      <c r="A5" s="92"/>
      <c r="B5" s="98" t="s">
        <v>94</v>
      </c>
      <c r="C5" s="98" t="s">
        <v>85</v>
      </c>
      <c r="D5" s="98"/>
      <c r="E5" s="98">
        <f>155*1.13</f>
        <v>175.14999999999998</v>
      </c>
      <c r="F5" s="98">
        <f>E5*D5</f>
        <v>0</v>
      </c>
      <c r="G5" s="99" t="s">
        <v>95</v>
      </c>
      <c r="H5" s="96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</row>
    <row r="6" spans="1:25" s="97" customFormat="1" x14ac:dyDescent="0.3">
      <c r="A6" s="92"/>
      <c r="B6" s="98" t="s">
        <v>96</v>
      </c>
      <c r="C6" s="98" t="s">
        <v>97</v>
      </c>
      <c r="D6" s="98"/>
      <c r="E6" s="98">
        <f>125*1.13</f>
        <v>141.25</v>
      </c>
      <c r="F6" s="98">
        <f t="shared" ref="F6:F36" si="0">E6*D6</f>
        <v>0</v>
      </c>
      <c r="G6" s="99" t="s">
        <v>95</v>
      </c>
      <c r="H6" s="92"/>
      <c r="I6" s="100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</row>
    <row r="7" spans="1:25" s="97" customFormat="1" x14ac:dyDescent="0.3">
      <c r="A7" s="92"/>
      <c r="B7" s="98" t="s">
        <v>98</v>
      </c>
      <c r="C7" s="98" t="s">
        <v>85</v>
      </c>
      <c r="D7" s="98"/>
      <c r="E7" s="98">
        <v>220</v>
      </c>
      <c r="F7" s="98"/>
      <c r="G7" s="92" t="s">
        <v>99</v>
      </c>
      <c r="H7" s="92"/>
      <c r="I7" s="100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</row>
    <row r="8" spans="1:25" s="97" customFormat="1" x14ac:dyDescent="0.3">
      <c r="A8" s="92"/>
      <c r="B8" s="98" t="s">
        <v>100</v>
      </c>
      <c r="C8" s="98" t="s">
        <v>85</v>
      </c>
      <c r="D8" s="98"/>
      <c r="E8" s="98">
        <v>235</v>
      </c>
      <c r="F8" s="98"/>
      <c r="G8" s="92" t="s">
        <v>99</v>
      </c>
      <c r="H8" s="92"/>
      <c r="I8" s="100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</row>
    <row r="9" spans="1:25" s="97" customFormat="1" x14ac:dyDescent="0.3">
      <c r="A9" s="92"/>
      <c r="B9" s="98" t="s">
        <v>101</v>
      </c>
      <c r="C9" s="98" t="s">
        <v>85</v>
      </c>
      <c r="D9" s="98"/>
      <c r="E9" s="98">
        <v>280</v>
      </c>
      <c r="F9" s="98"/>
      <c r="G9" s="92" t="s">
        <v>99</v>
      </c>
      <c r="H9" s="92"/>
      <c r="I9" s="100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</row>
    <row r="10" spans="1:25" s="97" customFormat="1" x14ac:dyDescent="0.3">
      <c r="A10" s="92"/>
      <c r="B10" s="98" t="s">
        <v>102</v>
      </c>
      <c r="C10" s="98" t="s">
        <v>97</v>
      </c>
      <c r="D10" s="98"/>
      <c r="E10" s="98">
        <v>180</v>
      </c>
      <c r="F10" s="98"/>
      <c r="G10" s="92" t="s">
        <v>99</v>
      </c>
      <c r="H10" s="92"/>
      <c r="I10" s="100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</row>
    <row r="11" spans="1:25" s="97" customFormat="1" x14ac:dyDescent="0.3">
      <c r="A11" s="92"/>
      <c r="B11" s="98" t="s">
        <v>103</v>
      </c>
      <c r="C11" s="98" t="s">
        <v>85</v>
      </c>
      <c r="D11" s="98"/>
      <c r="E11" s="98">
        <v>180</v>
      </c>
      <c r="F11" s="98"/>
      <c r="G11" s="92"/>
      <c r="H11" s="92"/>
      <c r="I11" s="100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</row>
    <row r="12" spans="1:25" s="97" customFormat="1" x14ac:dyDescent="0.3">
      <c r="A12" s="92"/>
      <c r="B12" s="98" t="s">
        <v>104</v>
      </c>
      <c r="C12" s="98" t="s">
        <v>105</v>
      </c>
      <c r="D12" s="98"/>
      <c r="E12" s="98">
        <v>2500</v>
      </c>
      <c r="F12" s="98"/>
      <c r="G12" s="92"/>
      <c r="H12" s="92"/>
      <c r="I12" s="100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</row>
    <row r="13" spans="1:25" s="97" customFormat="1" x14ac:dyDescent="0.3">
      <c r="A13" s="92"/>
      <c r="B13" s="98"/>
      <c r="C13" s="98"/>
      <c r="D13" s="98"/>
      <c r="E13" s="98"/>
      <c r="F13" s="98"/>
      <c r="G13" s="92"/>
      <c r="H13" s="92"/>
      <c r="I13" s="100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</row>
    <row r="14" spans="1:25" s="97" customFormat="1" x14ac:dyDescent="0.3">
      <c r="A14" s="92"/>
      <c r="B14" s="98" t="s">
        <v>106</v>
      </c>
      <c r="C14" s="98" t="s">
        <v>97</v>
      </c>
      <c r="D14" s="98"/>
      <c r="E14" s="98">
        <v>270</v>
      </c>
      <c r="F14" s="98">
        <f t="shared" si="0"/>
        <v>0</v>
      </c>
      <c r="G14" s="92"/>
      <c r="H14" s="92"/>
      <c r="I14" s="100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</row>
    <row r="15" spans="1:25" s="97" customFormat="1" x14ac:dyDescent="0.3">
      <c r="A15" s="92"/>
      <c r="B15" s="98" t="s">
        <v>107</v>
      </c>
      <c r="C15" s="98" t="s">
        <v>105</v>
      </c>
      <c r="D15" s="98"/>
      <c r="E15" s="98">
        <v>1500</v>
      </c>
      <c r="F15" s="98">
        <f t="shared" si="0"/>
        <v>0</v>
      </c>
      <c r="G15" s="92"/>
      <c r="H15" s="92"/>
      <c r="I15" s="100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</row>
    <row r="16" spans="1:25" s="97" customFormat="1" x14ac:dyDescent="0.3">
      <c r="A16" s="92"/>
      <c r="B16" s="98" t="s">
        <v>108</v>
      </c>
      <c r="C16" s="98" t="s">
        <v>105</v>
      </c>
      <c r="D16" s="98"/>
      <c r="E16" s="98">
        <v>1060</v>
      </c>
      <c r="F16" s="98">
        <f t="shared" si="0"/>
        <v>0</v>
      </c>
      <c r="G16" s="92"/>
      <c r="H16" s="92"/>
      <c r="I16" s="100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</row>
    <row r="17" spans="1:25" s="97" customFormat="1" x14ac:dyDescent="0.3">
      <c r="A17" s="92"/>
      <c r="B17" s="98" t="s">
        <v>109</v>
      </c>
      <c r="C17" s="98" t="s">
        <v>105</v>
      </c>
      <c r="D17" s="98"/>
      <c r="E17" s="98">
        <v>1100</v>
      </c>
      <c r="F17" s="98"/>
      <c r="G17" s="92"/>
      <c r="H17" s="92"/>
      <c r="I17" s="100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</row>
    <row r="18" spans="1:25" s="97" customFormat="1" x14ac:dyDescent="0.3">
      <c r="A18" s="92"/>
      <c r="B18" s="98" t="s">
        <v>110</v>
      </c>
      <c r="C18" s="98"/>
      <c r="D18" s="98"/>
      <c r="E18" s="98">
        <v>2000</v>
      </c>
      <c r="F18" s="98">
        <f t="shared" si="0"/>
        <v>0</v>
      </c>
      <c r="G18" s="92"/>
      <c r="H18" s="92"/>
      <c r="I18" s="100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</row>
    <row r="19" spans="1:25" s="97" customFormat="1" x14ac:dyDescent="0.3">
      <c r="A19" s="92"/>
      <c r="B19" s="98" t="s">
        <v>111</v>
      </c>
      <c r="C19" s="98" t="s">
        <v>85</v>
      </c>
      <c r="D19" s="98"/>
      <c r="E19" s="98">
        <v>200</v>
      </c>
      <c r="F19" s="98">
        <f t="shared" si="0"/>
        <v>0</v>
      </c>
      <c r="G19" s="92"/>
      <c r="H19" s="92"/>
      <c r="I19" s="100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</row>
    <row r="20" spans="1:25" s="97" customFormat="1" ht="27.6" x14ac:dyDescent="0.3">
      <c r="A20" s="92"/>
      <c r="B20" s="101" t="s">
        <v>112</v>
      </c>
      <c r="C20" s="98" t="s">
        <v>97</v>
      </c>
      <c r="D20" s="98"/>
      <c r="E20" s="98">
        <f>26+16+30+100</f>
        <v>172</v>
      </c>
      <c r="F20" s="98">
        <f t="shared" si="0"/>
        <v>0</v>
      </c>
      <c r="G20" s="92"/>
      <c r="H20" s="92"/>
      <c r="I20" s="100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</row>
    <row r="21" spans="1:25" s="97" customFormat="1" x14ac:dyDescent="0.3">
      <c r="A21" s="92"/>
      <c r="B21" s="98" t="s">
        <v>113</v>
      </c>
      <c r="C21" s="98" t="s">
        <v>97</v>
      </c>
      <c r="D21" s="98"/>
      <c r="E21" s="98">
        <v>130</v>
      </c>
      <c r="F21" s="98">
        <f t="shared" si="0"/>
        <v>0</v>
      </c>
      <c r="G21" s="92"/>
      <c r="H21" s="92"/>
      <c r="I21" s="100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</row>
    <row r="22" spans="1:25" s="97" customFormat="1" x14ac:dyDescent="0.3">
      <c r="A22" s="92"/>
      <c r="B22" s="98" t="s">
        <v>114</v>
      </c>
      <c r="C22" s="98" t="s">
        <v>85</v>
      </c>
      <c r="D22" s="98"/>
      <c r="E22" s="98">
        <v>200</v>
      </c>
      <c r="F22" s="98">
        <f t="shared" si="0"/>
        <v>0</v>
      </c>
      <c r="G22" s="92"/>
      <c r="H22" s="92"/>
      <c r="I22" s="100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</row>
    <row r="23" spans="1:25" s="97" customFormat="1" x14ac:dyDescent="0.3">
      <c r="A23" s="92"/>
      <c r="B23" s="98" t="s">
        <v>115</v>
      </c>
      <c r="C23" s="98" t="s">
        <v>105</v>
      </c>
      <c r="D23" s="98"/>
      <c r="E23" s="98">
        <v>1200</v>
      </c>
      <c r="F23" s="98">
        <f t="shared" si="0"/>
        <v>0</v>
      </c>
      <c r="G23" s="92"/>
      <c r="H23" s="92"/>
      <c r="I23" s="100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</row>
    <row r="24" spans="1:25" s="97" customFormat="1" x14ac:dyDescent="0.3">
      <c r="A24" s="92"/>
      <c r="B24" s="98" t="s">
        <v>55</v>
      </c>
      <c r="C24" s="98" t="s">
        <v>50</v>
      </c>
      <c r="D24" s="98"/>
      <c r="E24" s="98">
        <v>1600</v>
      </c>
      <c r="F24" s="98">
        <f t="shared" si="0"/>
        <v>0</v>
      </c>
      <c r="G24" s="92"/>
      <c r="H24" s="92"/>
      <c r="I24" s="100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</row>
    <row r="25" spans="1:25" s="97" customFormat="1" x14ac:dyDescent="0.3">
      <c r="A25" s="92"/>
      <c r="B25" s="98" t="s">
        <v>116</v>
      </c>
      <c r="C25" s="98" t="s">
        <v>50</v>
      </c>
      <c r="D25" s="98"/>
      <c r="E25" s="98">
        <v>1100</v>
      </c>
      <c r="F25" s="98">
        <f t="shared" si="0"/>
        <v>0</v>
      </c>
      <c r="G25" s="92"/>
      <c r="H25" s="92"/>
      <c r="I25" s="100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</row>
    <row r="26" spans="1:25" s="97" customFormat="1" ht="27.6" x14ac:dyDescent="0.3">
      <c r="A26" s="92"/>
      <c r="B26" s="101" t="s">
        <v>117</v>
      </c>
      <c r="C26" s="98" t="s">
        <v>118</v>
      </c>
      <c r="D26" s="98"/>
      <c r="E26" s="98">
        <v>80</v>
      </c>
      <c r="F26" s="98">
        <f t="shared" si="0"/>
        <v>0</v>
      </c>
      <c r="G26" s="92"/>
      <c r="H26" s="92"/>
      <c r="I26" s="100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</row>
    <row r="27" spans="1:25" s="97" customFormat="1" x14ac:dyDescent="0.3">
      <c r="A27" s="92"/>
      <c r="B27" s="98" t="s">
        <v>119</v>
      </c>
      <c r="C27" s="98" t="s">
        <v>118</v>
      </c>
      <c r="D27" s="98"/>
      <c r="E27" s="98">
        <v>198</v>
      </c>
      <c r="F27" s="98">
        <f t="shared" si="0"/>
        <v>0</v>
      </c>
      <c r="G27" s="92"/>
      <c r="H27" s="92"/>
      <c r="I27" s="100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</row>
    <row r="28" spans="1:25" s="97" customFormat="1" x14ac:dyDescent="0.3">
      <c r="A28" s="92"/>
      <c r="B28" s="98"/>
      <c r="C28" s="98"/>
      <c r="D28" s="98"/>
      <c r="E28" s="98"/>
      <c r="F28" s="98"/>
      <c r="G28" s="92"/>
      <c r="H28" s="92"/>
      <c r="I28" s="100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</row>
    <row r="29" spans="1:25" s="97" customFormat="1" x14ac:dyDescent="0.3">
      <c r="A29" s="92"/>
      <c r="B29" s="98"/>
      <c r="C29" s="98"/>
      <c r="D29" s="98"/>
      <c r="E29" s="98"/>
      <c r="F29" s="98"/>
      <c r="G29" s="92"/>
      <c r="H29" s="92"/>
      <c r="I29" s="100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</row>
    <row r="30" spans="1:25" s="97" customFormat="1" x14ac:dyDescent="0.3">
      <c r="A30" s="92"/>
      <c r="B30" s="98"/>
      <c r="C30" s="98"/>
      <c r="D30" s="98"/>
      <c r="E30" s="98"/>
      <c r="F30" s="98"/>
      <c r="G30" s="92"/>
      <c r="H30" s="92"/>
      <c r="I30" s="100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</row>
    <row r="31" spans="1:25" s="97" customFormat="1" x14ac:dyDescent="0.3">
      <c r="A31" s="92"/>
      <c r="B31" s="98"/>
      <c r="C31" s="98"/>
      <c r="D31" s="98"/>
      <c r="E31" s="98"/>
      <c r="F31" s="98"/>
      <c r="G31" s="92"/>
      <c r="H31" s="92"/>
      <c r="I31" s="100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</row>
    <row r="32" spans="1:25" s="97" customFormat="1" x14ac:dyDescent="0.3">
      <c r="A32" s="92"/>
      <c r="B32" s="102" t="s">
        <v>120</v>
      </c>
      <c r="C32" s="98"/>
      <c r="D32" s="98"/>
      <c r="E32" s="98">
        <v>80500</v>
      </c>
      <c r="F32" s="98">
        <f t="shared" si="0"/>
        <v>0</v>
      </c>
      <c r="G32" s="92"/>
      <c r="H32" s="92"/>
      <c r="I32" s="100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</row>
    <row r="33" spans="1:25" s="97" customFormat="1" x14ac:dyDescent="0.3">
      <c r="A33" s="92"/>
      <c r="B33" s="98" t="s">
        <v>121</v>
      </c>
      <c r="C33" s="98"/>
      <c r="D33" s="98"/>
      <c r="E33" s="98"/>
      <c r="F33" s="98">
        <f t="shared" si="0"/>
        <v>0</v>
      </c>
      <c r="G33" s="92"/>
      <c r="H33" s="92"/>
      <c r="I33" s="100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</row>
    <row r="34" spans="1:25" s="97" customFormat="1" x14ac:dyDescent="0.3">
      <c r="A34" s="92"/>
      <c r="B34" s="98" t="s">
        <v>122</v>
      </c>
      <c r="C34" s="98"/>
      <c r="D34" s="98"/>
      <c r="E34" s="98">
        <v>7700</v>
      </c>
      <c r="F34" s="98">
        <f t="shared" si="0"/>
        <v>0</v>
      </c>
      <c r="G34" s="92"/>
      <c r="H34" s="92"/>
      <c r="I34" s="100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</row>
    <row r="35" spans="1:25" s="97" customFormat="1" x14ac:dyDescent="0.3">
      <c r="A35" s="92"/>
      <c r="B35" s="98" t="s">
        <v>123</v>
      </c>
      <c r="C35" s="98"/>
      <c r="D35" s="98"/>
      <c r="E35" s="98">
        <v>8400</v>
      </c>
      <c r="F35" s="98">
        <f t="shared" si="0"/>
        <v>0</v>
      </c>
      <c r="G35" s="92"/>
      <c r="H35" s="92"/>
      <c r="I35" s="100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</row>
    <row r="36" spans="1:25" s="97" customFormat="1" x14ac:dyDescent="0.3">
      <c r="A36" s="92"/>
      <c r="B36" s="98" t="s">
        <v>124</v>
      </c>
      <c r="C36" s="98"/>
      <c r="D36" s="98"/>
      <c r="E36" s="98">
        <v>2995</v>
      </c>
      <c r="F36" s="98">
        <f t="shared" si="0"/>
        <v>0</v>
      </c>
      <c r="G36" s="92"/>
      <c r="H36" s="92"/>
      <c r="I36" s="100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</row>
    <row r="40" spans="1:25" x14ac:dyDescent="0.25">
      <c r="B40" s="91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10</vt:i4>
      </vt:variant>
    </vt:vector>
  </HeadingPairs>
  <TitlesOfParts>
    <vt:vector size="10" baseType="lpstr">
      <vt:lpstr>שערי מטבעות ועלות מתקנים</vt:lpstr>
      <vt:lpstr>ארהב </vt:lpstr>
      <vt:lpstr>הולנד</vt:lpstr>
      <vt:lpstr>צרפת</vt:lpstr>
      <vt:lpstr>קוריאה</vt:lpstr>
      <vt:lpstr>fhs </vt:lpstr>
      <vt:lpstr>פולין</vt:lpstr>
      <vt:lpstr>התקנת הגן</vt:lpstr>
      <vt:lpstr>ריכוז</vt:lpstr>
      <vt:lpstr>תשתיות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Moria</dc:creator>
  <cp:lastModifiedBy>עובד יעקבי</cp:lastModifiedBy>
  <cp:lastPrinted>2022-06-30T04:21:44Z</cp:lastPrinted>
  <dcterms:created xsi:type="dcterms:W3CDTF">2015-11-23T08:06:14Z</dcterms:created>
  <dcterms:modified xsi:type="dcterms:W3CDTF">2026-02-15T08:05:25Z</dcterms:modified>
</cp:coreProperties>
</file>